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defaultThemeVersion="164011"/>
  <mc:AlternateContent xmlns:mc="http://schemas.openxmlformats.org/markup-compatibility/2006">
    <mc:Choice Requires="x15">
      <x15ac:absPath xmlns:x15ac="http://schemas.microsoft.com/office/spreadsheetml/2010/11/ac" url="\\Sherbrooke\DPF\2320 Programmes aide financière\2021-2024 - Le français au coeur de nos ambitions\Travaux sur les formulaires\Formulaires\"/>
    </mc:Choice>
  </mc:AlternateContent>
  <bookViews>
    <workbookView xWindow="0" yWindow="0" windowWidth="17256" windowHeight="5196"/>
  </bookViews>
  <sheets>
    <sheet name="Consignes" sheetId="9" r:id="rId1"/>
    <sheet name="Définitions" sheetId="10" r:id="rId2"/>
    <sheet name="Budget total" sheetId="5" r:id="rId3"/>
    <sheet name="Budget-Dépenses-An 1" sheetId="2" r:id="rId4"/>
    <sheet name="Budget-Dépenses-An 2 " sheetId="4" r:id="rId5"/>
    <sheet name="Budget-Dépense-An 3" sheetId="8" r:id="rId6"/>
  </sheets>
  <externalReferences>
    <externalReference r:id="rId7"/>
  </externalReferences>
  <definedNames>
    <definedName name="_xlnm.Print_Titles" localSheetId="2">'Budget total'!$14:$14</definedName>
    <definedName name="_xlnm.Print_Titles" localSheetId="5">'Budget-Dépense-An 3'!$13:$13</definedName>
    <definedName name="_xlnm.Print_Titles" localSheetId="3">'Budget-Dépenses-An 1'!$13:$13</definedName>
    <definedName name="_xlnm.Print_Titles" localSheetId="4">'Budget-Dépenses-An 2 '!$13:$13</definedName>
    <definedName name="Volet_1___La_maîtrise_d_une_terminologie_française" localSheetId="5">'[1]Budget total'!$B$10</definedName>
    <definedName name="Volet_1___La_maîtrise_d_une_terminologie_française">'Budget total'!$A$10</definedName>
    <definedName name="_xlnm.Print_Area" localSheetId="2">'Budget total'!$A$1:$D$48</definedName>
    <definedName name="_xlnm.Print_Area" localSheetId="5">'Budget-Dépense-An 3'!$B$1:$E$79</definedName>
    <definedName name="_xlnm.Print_Area" localSheetId="3">'Budget-Dépenses-An 1'!$A$1:$E$79</definedName>
    <definedName name="_xlnm.Print_Area" localSheetId="4">'Budget-Dépenses-An 2 '!$A$1:$E$79</definedName>
    <definedName name="_xlnm.Print_Area" localSheetId="0">Consignes!$A$1:$G$30</definedName>
    <definedName name="_xlnm.Print_Area" localSheetId="1">Définitions!$A$1:$J$40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9" i="5" l="1"/>
  <c r="E15" i="8" l="1"/>
  <c r="E46" i="4"/>
  <c r="E39" i="4"/>
  <c r="D57" i="2"/>
  <c r="C57" i="2"/>
  <c r="D76" i="2"/>
  <c r="C76" i="2"/>
  <c r="D57" i="4" l="1"/>
  <c r="C57" i="4"/>
  <c r="E21" i="4"/>
  <c r="C15" i="5"/>
  <c r="B15" i="5"/>
  <c r="E15" i="4"/>
  <c r="E15" i="2"/>
  <c r="D22" i="2"/>
  <c r="C16" i="5" s="1"/>
  <c r="C22" i="2"/>
  <c r="E21" i="2"/>
  <c r="E20" i="2"/>
  <c r="E19" i="2"/>
  <c r="E18" i="2"/>
  <c r="E22" i="2" l="1"/>
  <c r="B12" i="2"/>
  <c r="B10" i="8" l="1"/>
  <c r="E28" i="2" l="1"/>
  <c r="C22" i="8" l="1"/>
  <c r="E41" i="2"/>
  <c r="D65" i="2" l="1"/>
  <c r="E52" i="2"/>
  <c r="E53" i="2"/>
  <c r="E54" i="2"/>
  <c r="E55" i="2"/>
  <c r="E56" i="2"/>
  <c r="E48" i="2"/>
  <c r="E42" i="2"/>
  <c r="E57" i="2" l="1"/>
  <c r="D15" i="5"/>
  <c r="D11" i="8" l="1"/>
  <c r="D11" i="2"/>
  <c r="B10" i="4"/>
  <c r="D11" i="4"/>
  <c r="B8" i="4"/>
  <c r="G56" i="8" l="1"/>
  <c r="E32" i="2" l="1"/>
  <c r="B13" i="5"/>
  <c r="E54" i="8" l="1"/>
  <c r="E55" i="8"/>
  <c r="E33" i="8"/>
  <c r="E34" i="8"/>
  <c r="E46" i="2"/>
  <c r="E47" i="2"/>
  <c r="E49" i="2"/>
  <c r="E33" i="4"/>
  <c r="E34" i="4"/>
  <c r="E33" i="2" l="1"/>
  <c r="E34" i="2"/>
  <c r="E35" i="2"/>
  <c r="B12" i="8" l="1"/>
  <c r="B8" i="8"/>
  <c r="B6" i="8"/>
  <c r="B12" i="4"/>
  <c r="B6" i="4"/>
  <c r="B10" i="2"/>
  <c r="B8" i="2"/>
  <c r="B6" i="2"/>
  <c r="E62" i="2" l="1"/>
  <c r="D77" i="8" l="1"/>
  <c r="C77" i="8"/>
  <c r="D66" i="8"/>
  <c r="C66" i="8"/>
  <c r="E65" i="8"/>
  <c r="E64" i="8"/>
  <c r="E63" i="8"/>
  <c r="E62" i="8"/>
  <c r="D57" i="8"/>
  <c r="C57" i="8"/>
  <c r="E56" i="8"/>
  <c r="E53" i="8"/>
  <c r="D50" i="8"/>
  <c r="C50" i="8"/>
  <c r="E49" i="8"/>
  <c r="E48" i="8"/>
  <c r="E47" i="8"/>
  <c r="E46" i="8"/>
  <c r="D43" i="8"/>
  <c r="C43" i="8"/>
  <c r="E42" i="8"/>
  <c r="E41" i="8"/>
  <c r="E40" i="8"/>
  <c r="E39" i="8"/>
  <c r="D36" i="8"/>
  <c r="C36" i="8"/>
  <c r="E35" i="8"/>
  <c r="E32" i="8"/>
  <c r="D29" i="8"/>
  <c r="C29" i="8"/>
  <c r="E28" i="8"/>
  <c r="E27" i="8"/>
  <c r="E26" i="8"/>
  <c r="E25" i="8"/>
  <c r="D22" i="8"/>
  <c r="E21" i="8"/>
  <c r="E20" i="8"/>
  <c r="E19" i="8"/>
  <c r="E18" i="8"/>
  <c r="C68" i="8" l="1"/>
  <c r="E36" i="8"/>
  <c r="E57" i="8"/>
  <c r="E29" i="8"/>
  <c r="E50" i="8"/>
  <c r="E66" i="8"/>
  <c r="E22" i="8"/>
  <c r="E43" i="8"/>
  <c r="D68" i="8"/>
  <c r="E68" i="8" l="1"/>
  <c r="D77" i="4" l="1"/>
  <c r="C77" i="4"/>
  <c r="E18" i="4"/>
  <c r="E19" i="4"/>
  <c r="E20" i="4"/>
  <c r="C22" i="4"/>
  <c r="D22" i="4"/>
  <c r="E25" i="4"/>
  <c r="E26" i="4"/>
  <c r="E27" i="4"/>
  <c r="E28" i="4"/>
  <c r="C29" i="4"/>
  <c r="D29" i="4"/>
  <c r="E32" i="4"/>
  <c r="E35" i="4"/>
  <c r="C36" i="4"/>
  <c r="D36" i="4"/>
  <c r="E40" i="4"/>
  <c r="E41" i="4"/>
  <c r="E42" i="4"/>
  <c r="C43" i="4"/>
  <c r="D43" i="4"/>
  <c r="E47" i="4"/>
  <c r="E48" i="4"/>
  <c r="E49" i="4"/>
  <c r="C50" i="4"/>
  <c r="D50" i="4"/>
  <c r="E56" i="4"/>
  <c r="E61" i="4"/>
  <c r="E62" i="4"/>
  <c r="E63" i="4"/>
  <c r="E64" i="4"/>
  <c r="C65" i="4"/>
  <c r="D65" i="4"/>
  <c r="C65" i="2"/>
  <c r="C66" i="4" l="1"/>
  <c r="B16" i="5"/>
  <c r="D66" i="4"/>
  <c r="E57" i="4"/>
  <c r="C33" i="5"/>
  <c r="B33" i="5"/>
  <c r="E36" i="4"/>
  <c r="E65" i="4"/>
  <c r="E43" i="4"/>
  <c r="E22" i="4"/>
  <c r="E50" i="4"/>
  <c r="E29" i="4"/>
  <c r="E66" i="4" l="1"/>
  <c r="C13" i="5" l="1"/>
  <c r="B37" i="5" s="1"/>
  <c r="C9" i="5"/>
  <c r="E64" i="2"/>
  <c r="E63" i="2"/>
  <c r="E61" i="2"/>
  <c r="D50" i="2"/>
  <c r="C20" i="5" s="1"/>
  <c r="C50" i="2"/>
  <c r="B20" i="5" s="1"/>
  <c r="D43" i="2"/>
  <c r="C19" i="5" s="1"/>
  <c r="C43" i="2"/>
  <c r="B19" i="5" s="1"/>
  <c r="E40" i="2"/>
  <c r="E39" i="2"/>
  <c r="D36" i="2"/>
  <c r="C18" i="5" s="1"/>
  <c r="C36" i="2"/>
  <c r="B18" i="5" s="1"/>
  <c r="D29" i="2"/>
  <c r="C29" i="2"/>
  <c r="E27" i="2"/>
  <c r="E26" i="2"/>
  <c r="E25" i="2"/>
  <c r="D66" i="2" l="1"/>
  <c r="C66" i="2"/>
  <c r="B17" i="5"/>
  <c r="C17" i="5"/>
  <c r="C21" i="5" s="1"/>
  <c r="D16" i="5"/>
  <c r="B22" i="5"/>
  <c r="B23" i="5" s="1"/>
  <c r="C58" i="2"/>
  <c r="C67" i="2" s="1"/>
  <c r="C22" i="5"/>
  <c r="D18" i="5"/>
  <c r="D19" i="5"/>
  <c r="D20" i="5"/>
  <c r="D58" i="2"/>
  <c r="G58" i="4" s="1"/>
  <c r="E50" i="2"/>
  <c r="E65" i="2"/>
  <c r="E43" i="2"/>
  <c r="E36" i="2"/>
  <c r="E29" i="2"/>
  <c r="E66" i="2" l="1"/>
  <c r="D67" i="2"/>
  <c r="C58" i="4"/>
  <c r="D58" i="4"/>
  <c r="D17" i="5"/>
  <c r="D21" i="5" s="1"/>
  <c r="B21" i="5"/>
  <c r="B26" i="5" s="1"/>
  <c r="C26" i="5"/>
  <c r="C58" i="8" l="1"/>
  <c r="G58" i="8"/>
  <c r="D58" i="8"/>
  <c r="B25" i="5"/>
  <c r="B27" i="5" l="1"/>
  <c r="B28" i="5" s="1"/>
  <c r="C25" i="5"/>
  <c r="D25" i="5" l="1"/>
  <c r="D39" i="5" l="1"/>
  <c r="B42" i="5"/>
  <c r="C67" i="4"/>
  <c r="D67" i="4"/>
  <c r="C69" i="8"/>
  <c r="D69" i="8" l="1"/>
  <c r="C23" i="5"/>
  <c r="C27" i="5" l="1"/>
  <c r="D23" i="5"/>
  <c r="D27" i="5" l="1"/>
  <c r="C28" i="5"/>
  <c r="C29" i="5" s="1"/>
</calcChain>
</file>

<file path=xl/sharedStrings.xml><?xml version="1.0" encoding="utf-8"?>
<sst xmlns="http://schemas.openxmlformats.org/spreadsheetml/2006/main" count="409" uniqueCount="133">
  <si>
    <t>Colonne1</t>
  </si>
  <si>
    <t>Colonne3</t>
  </si>
  <si>
    <t>Colonne4</t>
  </si>
  <si>
    <t>Description:</t>
  </si>
  <si>
    <t>aaaa</t>
  </si>
  <si>
    <t>bbbb</t>
  </si>
  <si>
    <t>ccccc</t>
  </si>
  <si>
    <t>TOTAL</t>
  </si>
  <si>
    <t>X</t>
  </si>
  <si>
    <t>Frais en matière de ressouces humaines</t>
  </si>
  <si>
    <t>Annexe - Planification budgétaire</t>
  </si>
  <si>
    <t>Budget année 1</t>
  </si>
  <si>
    <t>Durée prévue du projet (en mois)</t>
  </si>
  <si>
    <t>Année 1
Budget
 $</t>
  </si>
  <si>
    <t>Année 1
Dépenses réelles
$</t>
  </si>
  <si>
    <t xml:space="preserve">Frais d’honoraires et d’expertises </t>
  </si>
  <si>
    <t xml:space="preserve">Frais d'évaluation des retombées du projet (obligatoire) </t>
  </si>
  <si>
    <t>Frais d’acquisition de matériel</t>
  </si>
  <si>
    <t>Frais de location de matériel, d’équipement et d’emplacement</t>
  </si>
  <si>
    <t>Frais d’inscription à une formation (coût total)</t>
  </si>
  <si>
    <t>Frais généraux et autres frais indirects (coût total)</t>
  </si>
  <si>
    <t>MAXIMUM ADMISSIBLE</t>
  </si>
  <si>
    <t>Budget année 2</t>
  </si>
  <si>
    <t>Année 2
Budget
 $</t>
  </si>
  <si>
    <t>Année 2
Dépenses réelles
$</t>
  </si>
  <si>
    <t>Budget total</t>
  </si>
  <si>
    <t xml:space="preserve">Max. Volet 1 </t>
  </si>
  <si>
    <t>Max. Volet 2</t>
  </si>
  <si>
    <t xml:space="preserve">Budget
</t>
  </si>
  <si>
    <t xml:space="preserve">Total - Frais d’honoraires et d’expertises </t>
  </si>
  <si>
    <t xml:space="preserve">Total - Frais d'évaluation des retombées du projet (obligatoire) </t>
  </si>
  <si>
    <t>Total - Frais d’acquisition de matériel</t>
  </si>
  <si>
    <t>Total - Frais de location de matériel, d’équipement et d’emplacement</t>
  </si>
  <si>
    <t>Dépenses non admissibles associées au projet (à titre informatif)</t>
  </si>
  <si>
    <t>Aide financière de l’Office québécois de la langue française</t>
  </si>
  <si>
    <t>Informations supplémentaires sur les contributions au projet</t>
  </si>
  <si>
    <t>Contribution prévue de l’organisation</t>
  </si>
  <si>
    <t>Aides financières reçues ou attendues d’autres organismes gouvernementaux</t>
  </si>
  <si>
    <t xml:space="preserve">Aides financières reçues ou attendues d’autres partenaires financiers </t>
  </si>
  <si>
    <t xml:space="preserve">Revenu autonome </t>
  </si>
  <si>
    <t>MAXIMUM ADMISSIBLE (C)</t>
  </si>
  <si>
    <t>MAXIMUM ADMISSIBLE (E)</t>
  </si>
  <si>
    <t>Budget année 3</t>
  </si>
  <si>
    <t>Année 3
Budget
 $</t>
  </si>
  <si>
    <t>Année 3
Dépenses réelles
$</t>
  </si>
  <si>
    <t>Budget
$</t>
  </si>
  <si>
    <t>Dépenses
$</t>
  </si>
  <si>
    <t>Total dépenses non admissibles</t>
  </si>
  <si>
    <t>Consignes à l’organisation qui soumet un projet</t>
  </si>
  <si>
    <t>Ø</t>
  </si>
  <si>
    <t>Frais en matière de ressources humaines</t>
  </si>
  <si>
    <t>Frais d’inscription à une formation</t>
  </si>
  <si>
    <t>Rapport avancement/réalisation</t>
  </si>
  <si>
    <t>Dépôt du projet</t>
  </si>
  <si>
    <t>Pièces à joindre</t>
  </si>
  <si>
    <t>Factures valides incluant les numéros de taxes de vente.</t>
  </si>
  <si>
    <t>Dépenses réelles du projet</t>
  </si>
  <si>
    <t>Facture du cours valide incluant les numéros de taxes de vente, plan de cours et document attestant de la participation.</t>
  </si>
  <si>
    <t>Frais d’inscription à une formation (coût total)                  (B)</t>
  </si>
  <si>
    <r>
      <t>Solde</t>
    </r>
    <r>
      <rPr>
        <b/>
        <vertAlign val="superscript"/>
        <sz val="11"/>
        <color theme="1"/>
        <rFont val="Arial"/>
        <family val="2"/>
      </rPr>
      <t>1</t>
    </r>
  </si>
  <si>
    <t>Sur demande</t>
  </si>
  <si>
    <r>
      <t>Solde</t>
    </r>
    <r>
      <rPr>
        <b/>
        <vertAlign val="superscript"/>
        <sz val="11"/>
        <color theme="1"/>
        <rFont val="Arial"/>
        <family val="2"/>
      </rPr>
      <t>1</t>
    </r>
    <r>
      <rPr>
        <b/>
        <sz val="11"/>
        <color theme="1"/>
        <rFont val="Arial"/>
        <family val="2"/>
      </rPr>
      <t xml:space="preserve">
$</t>
    </r>
  </si>
  <si>
    <r>
      <t>Aide maximum pouvant être financée selon</t>
    </r>
    <r>
      <rPr>
        <sz val="10.5"/>
        <color rgb="FFFF0000"/>
        <rFont val="Arial"/>
        <family val="2"/>
      </rPr>
      <t xml:space="preserve"> la durée </t>
    </r>
    <r>
      <rPr>
        <sz val="10.5"/>
        <rFont val="Arial"/>
        <family val="2"/>
      </rPr>
      <t>du projet</t>
    </r>
    <r>
      <rPr>
        <sz val="10.5"/>
        <color theme="1"/>
        <rFont val="Arial"/>
        <family val="2"/>
      </rPr>
      <t xml:space="preserve">
</t>
    </r>
    <r>
      <rPr>
        <i/>
        <sz val="10.5"/>
        <color theme="1"/>
        <rFont val="Arial"/>
        <family val="2"/>
      </rPr>
      <t>(sélectionner la durée au menu déroulant ci-dessous)</t>
    </r>
  </si>
  <si>
    <t xml:space="preserve">Frais généraux et autres frais indirects engagés pour mener à terme le projet
(limités à 10 % du montant total de l’aide financière demandée)
</t>
  </si>
  <si>
    <t>Total - Frais généraux et autres frais indirects 
(coût total)                                                                               (D)</t>
  </si>
  <si>
    <t>Dépenses
réelles</t>
  </si>
  <si>
    <r>
      <rPr>
        <vertAlign val="superscript"/>
        <sz val="9"/>
        <color theme="1"/>
        <rFont val="Arial"/>
        <family val="2"/>
      </rPr>
      <t>1</t>
    </r>
    <r>
      <rPr>
        <sz val="9"/>
        <color theme="1"/>
        <rFont val="Arial"/>
        <family val="2"/>
      </rPr>
      <t xml:space="preserve"> Tout écart devra être expliqué à la section 5 des rapports d'avancement ou de réalisation.</t>
    </r>
  </si>
  <si>
    <r>
      <t xml:space="preserve">Numéros de référence des factures
</t>
    </r>
    <r>
      <rPr>
        <i/>
        <sz val="11"/>
        <color theme="1"/>
        <rFont val="Arial"/>
        <family val="2"/>
      </rPr>
      <t>(inscrire également ce numéro de référence sur les factures)</t>
    </r>
  </si>
  <si>
    <t xml:space="preserve">Sélectionner le volet du programme (menu déroulant). </t>
  </si>
  <si>
    <t>$</t>
  </si>
  <si>
    <t>Aide financière maximale pouvant être accordée</t>
  </si>
  <si>
    <t>(H)</t>
  </si>
  <si>
    <t>Aide financière maximale pouvant être demandée 
(75 % du total admissible organisation (G) ou aide maximale pouvant être accordée (H)</t>
  </si>
  <si>
    <t xml:space="preserve">Sous-total (A) </t>
  </si>
  <si>
    <t xml:space="preserve">(I) </t>
  </si>
  <si>
    <t>aaa</t>
  </si>
  <si>
    <t>TOTAL ADMISSIBLE ORGANISATION
 PROJET ANNÉE 1</t>
  </si>
  <si>
    <t>TOTAL ADMISSIBLE ORGANISATION
PROJET ANNÉE 2</t>
  </si>
  <si>
    <t>TOTAL ADMISSIBLE ORGANISATION
PROJET ANNÉE 1</t>
  </si>
  <si>
    <t>(J)</t>
  </si>
  <si>
    <t>bbbbb</t>
  </si>
  <si>
    <t>cccccc</t>
  </si>
  <si>
    <t>TOTAL  ORGANISATION (A+B+D)</t>
  </si>
  <si>
    <t>MAXIMUM ADMISSIBLE (A+C+E) = (F)</t>
  </si>
  <si>
    <r>
      <t>MAXIMUM ADMISSIBLE AIDE FINANCIÈRE - OQLF 
(</t>
    </r>
    <r>
      <rPr>
        <b/>
        <sz val="11"/>
        <color theme="1"/>
        <rFont val="Arial"/>
        <family val="2"/>
      </rPr>
      <t>le moindre de H, I , ou  J</t>
    </r>
    <r>
      <rPr>
        <b/>
        <sz val="10.5"/>
        <color theme="1"/>
        <rFont val="Arial"/>
        <family val="2"/>
      </rPr>
      <t>)</t>
    </r>
  </si>
  <si>
    <t>Projet XYZ</t>
  </si>
  <si>
    <t>Organisation ABC</t>
  </si>
  <si>
    <t>Aide financière demandée pour le projet (ne peut être plus élevé que l’aide financière maximale pouvant être demandée (I))</t>
  </si>
  <si>
    <r>
      <t xml:space="preserve">Présentation du budget du projet </t>
    </r>
    <r>
      <rPr>
        <b/>
        <sz val="14"/>
        <rFont val="Calibri"/>
        <family val="2"/>
      </rPr>
      <t>ꟷ</t>
    </r>
    <r>
      <rPr>
        <b/>
        <sz val="14"/>
        <rFont val="Arial"/>
        <family val="2"/>
      </rPr>
      <t xml:space="preserve"> Dépôt du projet</t>
    </r>
  </si>
  <si>
    <t>Dépenses admissibles</t>
  </si>
  <si>
    <r>
      <t xml:space="preserve">Total - Frais en matière de ressources humaines      </t>
    </r>
    <r>
      <rPr>
        <sz val="11"/>
        <rFont val="Arial"/>
        <family val="2"/>
      </rPr>
      <t>Heures</t>
    </r>
  </si>
  <si>
    <t>TOTAL - PROJET ANNÉE 1</t>
  </si>
  <si>
    <t>Description</t>
  </si>
  <si>
    <r>
      <rPr>
        <vertAlign val="superscript"/>
        <sz val="9"/>
        <color theme="1"/>
        <rFont val="Arial"/>
        <family val="2"/>
      </rPr>
      <t>1</t>
    </r>
    <r>
      <rPr>
        <sz val="9"/>
        <color theme="1"/>
        <rFont val="Arial"/>
        <family val="2"/>
      </rPr>
      <t xml:space="preserve"> Tout écart devra être expliqué dans le rapports d'avancement ou de réalisation.</t>
    </r>
  </si>
  <si>
    <t xml:space="preserve">Nom de l’organisation </t>
  </si>
  <si>
    <t xml:space="preserve">Titre du projet (en 15 mots maximum) </t>
  </si>
  <si>
    <t xml:space="preserve">Volet du programme pour lequel le projet est présenté </t>
  </si>
  <si>
    <t>Précision :</t>
  </si>
  <si>
    <t>TOTAL - PROJET ANNÉE 2</t>
  </si>
  <si>
    <t>Précision :</t>
  </si>
  <si>
    <r>
      <t xml:space="preserve">Heures (en décimales)                                              </t>
    </r>
    <r>
      <rPr>
        <b/>
        <sz val="11"/>
        <color rgb="FF3333FF"/>
        <rFont val="Wingdings"/>
        <charset val="2"/>
      </rPr>
      <t>à</t>
    </r>
  </si>
  <si>
    <t>MAXIMUM ADMISSIBLE PROJET  (75 % * (F) = (G)</t>
  </si>
  <si>
    <t>Les dépenses relatives aux différentes catégories de frais se calculent automatiquement. Le total admissible est établi conformément aux normes du programme.</t>
  </si>
  <si>
    <t>Définitions des catégories de dépenses</t>
  </si>
  <si>
    <r>
      <t xml:space="preserve">Le total de chacune des catégories de dépenses sera automatiquement calculé dans l’onglet </t>
    </r>
    <r>
      <rPr>
        <b/>
        <sz val="11"/>
        <rFont val="Arial"/>
        <family val="2"/>
      </rPr>
      <t>Budget total</t>
    </r>
    <r>
      <rPr>
        <sz val="11"/>
        <rFont val="Arial"/>
        <family val="2"/>
      </rPr>
      <t>.</t>
    </r>
  </si>
  <si>
    <r>
      <rPr>
        <sz val="11"/>
        <rFont val="Arial"/>
        <family val="2"/>
      </rPr>
      <t>Heures</t>
    </r>
    <r>
      <rPr>
        <sz val="11"/>
        <color theme="1"/>
        <rFont val="Arial"/>
        <family val="2"/>
      </rPr>
      <t>, salaires, avantages sociaux et cotisations de l’employeur pour les ressources mobilisées par le projet.</t>
    </r>
  </si>
  <si>
    <t>Relevés de paie des ressources mobilisées par le projet.</t>
  </si>
  <si>
    <t>Frais liés à tous les types de locations.</t>
  </si>
  <si>
    <t>Frais indirects engagés pour mener à bien le projet.</t>
  </si>
  <si>
    <t>Honoraires versés pour l’obtention d’une expertise-conseil et d’autres services professionnels.</t>
  </si>
  <si>
    <t>Frais liés à l’achat de matériel utile à la réalisation du projet.</t>
  </si>
  <si>
    <t>Pièces justificatives à fournir :</t>
  </si>
  <si>
    <t xml:space="preserve">Exemples : révision, rédaction, graphisme, agence de publicité. </t>
  </si>
  <si>
    <t>Exemples : déplacements, espace de travail, papeterie, service de courrier, téléphonie.</t>
  </si>
  <si>
    <t xml:space="preserve">Exemple : inscription à une formation sur la gestion de projet. </t>
  </si>
  <si>
    <r>
      <t xml:space="preserve">Frais d’inscription de membres de l’organisation à une formation nécessaire à la mise en œuvre du projet. Ces frais peuvent être réclamés </t>
    </r>
    <r>
      <rPr>
        <u/>
        <sz val="11"/>
        <color theme="1"/>
        <rFont val="Arial"/>
        <family val="2"/>
      </rPr>
      <t xml:space="preserve">une seule fois par </t>
    </r>
    <r>
      <rPr>
        <u/>
        <sz val="11"/>
        <rFont val="Arial"/>
        <family val="2"/>
      </rPr>
      <t>projet</t>
    </r>
    <r>
      <rPr>
        <sz val="11"/>
        <color theme="1"/>
        <rFont val="Arial"/>
        <family val="2"/>
      </rPr>
      <t xml:space="preserve"> et sont remboursés à hauteur de 20 %, pour un maximum de 2000 $.</t>
    </r>
  </si>
  <si>
    <r>
      <t xml:space="preserve">Rappel : Voir, dans l’onglet </t>
    </r>
    <r>
      <rPr>
        <b/>
        <sz val="11"/>
        <rFont val="Arial"/>
        <family val="2"/>
      </rPr>
      <t>Définitions,</t>
    </r>
    <r>
      <rPr>
        <sz val="11"/>
        <rFont val="Arial"/>
        <family val="2"/>
      </rPr>
      <t xml:space="preserve"> les pièces justificatives qui doivent être jointes au moment du dépôt du projet ou lors de la transmission des rapports d’avancement et de réalisation.</t>
    </r>
  </si>
  <si>
    <t>Inscrire la durée prévue du projet en mois (menu déroulant) : moins de 12 mois, de 13 à 24 mois ou de 25 à 36 mois). À titre d’information, le montant maximum d’aide financière pouvant être accordé pour la durée du projet sera inscrit pour chacun des volets. Il est à noter qu’il ne peut y avoir plus d’un volet par projet.</t>
  </si>
  <si>
    <r>
      <t xml:space="preserve">Pour les </t>
    </r>
    <r>
      <rPr>
        <sz val="11"/>
        <color theme="9" tint="-0.249977111117893"/>
        <rFont val="Arial"/>
        <family val="2"/>
      </rPr>
      <t>budgets détaillés des ans 1, 2 et 3</t>
    </r>
    <r>
      <rPr>
        <sz val="11"/>
        <rFont val="Arial"/>
        <family val="2"/>
      </rPr>
      <t xml:space="preserve">, arrondir les sommes de la </t>
    </r>
    <r>
      <rPr>
        <sz val="11"/>
        <color theme="9" tint="-0.249977111117893"/>
        <rFont val="Arial"/>
        <family val="2"/>
      </rPr>
      <t xml:space="preserve">colonne </t>
    </r>
    <r>
      <rPr>
        <b/>
        <sz val="11"/>
        <color theme="9" tint="-0.249977111117893"/>
        <rFont val="Arial"/>
        <family val="2"/>
      </rPr>
      <t>Budget</t>
    </r>
    <r>
      <rPr>
        <sz val="11"/>
        <rFont val="Arial"/>
        <family val="2"/>
      </rPr>
      <t xml:space="preserve"> au dollar près en </t>
    </r>
    <r>
      <rPr>
        <u/>
        <sz val="11"/>
        <rFont val="Arial"/>
        <family val="2"/>
      </rPr>
      <t>excluant</t>
    </r>
    <r>
      <rPr>
        <sz val="11"/>
        <rFont val="Arial"/>
        <family val="2"/>
      </rPr>
      <t xml:space="preserve"> les taxes de vente applicables aux dépenses admissibles.</t>
    </r>
  </si>
  <si>
    <t>Soumissions (au moins deux) indiquant le tarif demandé pour la location.</t>
  </si>
  <si>
    <t>Exemples : matériel de présentation visuelle, banderoles utilisées lors d’un événement, outils de diffusion.</t>
  </si>
  <si>
    <t>Soumissions (au moins deux) indiquant le tarif horaire demandé par la ressource externe et le nombre d’heures de services prévues.</t>
  </si>
  <si>
    <r>
      <t xml:space="preserve">Pour chacune des dépenses inscrites dans la colonne </t>
    </r>
    <r>
      <rPr>
        <b/>
        <sz val="11"/>
        <rFont val="Arial"/>
        <family val="2"/>
      </rPr>
      <t>Dépenses réelles</t>
    </r>
    <r>
      <rPr>
        <sz val="11"/>
        <rFont val="Arial"/>
        <family val="2"/>
      </rPr>
      <t xml:space="preserve"> (grilles budgétaires des ans 1, 2 et 3), inscrire un numéro de référence sur la facture ou la pièce justificative, et inscrire également ce numéro dans la colonne Numéros de référence des factures. 
Joindre les pièces lors de l’envoi des rapports et du fichier.</t>
    </r>
  </si>
  <si>
    <r>
      <t xml:space="preserve">Pour </t>
    </r>
    <r>
      <rPr>
        <b/>
        <sz val="11"/>
        <rFont val="Arial"/>
        <family val="2"/>
      </rPr>
      <t>insérer</t>
    </r>
    <r>
      <rPr>
        <sz val="11"/>
        <rFont val="Arial"/>
        <family val="2"/>
      </rPr>
      <t xml:space="preserve"> des lignes supplémentaires </t>
    </r>
    <r>
      <rPr>
        <sz val="11"/>
        <color theme="9" tint="-0.249977111117893"/>
        <rFont val="Arial"/>
        <family val="2"/>
      </rPr>
      <t>dans les grilles budgétaires des ans 1, 2 et 3</t>
    </r>
    <r>
      <rPr>
        <sz val="11"/>
        <rFont val="Arial"/>
        <family val="2"/>
      </rPr>
      <t>, sélectionner la ligne présentant un</t>
    </r>
    <r>
      <rPr>
        <sz val="11"/>
        <color rgb="FFFF0000"/>
        <rFont val="Arial"/>
        <family val="2"/>
      </rPr>
      <t xml:space="preserve"> </t>
    </r>
    <r>
      <rPr>
        <b/>
        <sz val="11"/>
        <color rgb="FFFF0000"/>
        <rFont val="Arial"/>
        <family val="2"/>
      </rPr>
      <t>X</t>
    </r>
    <r>
      <rPr>
        <b/>
        <sz val="11"/>
        <color indexed="10"/>
        <rFont val="Arial"/>
        <family val="2"/>
      </rPr>
      <t xml:space="preserve"> à gauche </t>
    </r>
    <r>
      <rPr>
        <sz val="11"/>
        <rFont val="Arial"/>
        <family val="2"/>
      </rPr>
      <t>et,</t>
    </r>
    <r>
      <rPr>
        <b/>
        <sz val="11"/>
        <rFont val="Arial"/>
        <family val="2"/>
      </rPr>
      <t xml:space="preserve"> </t>
    </r>
    <r>
      <rPr>
        <sz val="11"/>
        <rFont val="Arial"/>
        <family val="2"/>
      </rPr>
      <t>à l’aide du bouton droit (menu contextuel), choisir</t>
    </r>
    <r>
      <rPr>
        <i/>
        <sz val="11"/>
        <rFont val="Arial"/>
        <family val="2"/>
      </rPr>
      <t xml:space="preserve"> </t>
    </r>
    <r>
      <rPr>
        <b/>
        <sz val="11"/>
        <rFont val="Arial"/>
        <family val="2"/>
      </rPr>
      <t>Insérer</t>
    </r>
    <r>
      <rPr>
        <i/>
        <sz val="11"/>
        <rFont val="Arial"/>
        <family val="2"/>
      </rPr>
      <t xml:space="preserve"> </t>
    </r>
    <r>
      <rPr>
        <sz val="11"/>
        <rFont val="Arial"/>
        <family val="2"/>
      </rPr>
      <t>et</t>
    </r>
    <r>
      <rPr>
        <i/>
        <sz val="11"/>
        <rFont val="Arial"/>
        <family val="2"/>
      </rPr>
      <t xml:space="preserve"> </t>
    </r>
    <r>
      <rPr>
        <b/>
        <sz val="11"/>
        <rFont val="Arial"/>
        <family val="2"/>
      </rPr>
      <t>Ligne entière</t>
    </r>
    <r>
      <rPr>
        <sz val="11"/>
        <rFont val="Arial"/>
        <family val="2"/>
      </rPr>
      <t>.</t>
    </r>
  </si>
  <si>
    <r>
      <t xml:space="preserve">Dans l’onglet </t>
    </r>
    <r>
      <rPr>
        <b/>
        <sz val="11"/>
        <color theme="4" tint="-0.249977111117893"/>
        <rFont val="Arial"/>
        <family val="2"/>
      </rPr>
      <t>Budget total</t>
    </r>
    <r>
      <rPr>
        <sz val="11"/>
        <rFont val="Arial"/>
        <family val="2"/>
      </rPr>
      <t>, inscrire les informations relatives au projet (nom de l’organisation et titre du projet). Ces informations sont automatiquement recopiées dans les</t>
    </r>
    <r>
      <rPr>
        <sz val="11"/>
        <color theme="9" tint="-0.249977111117893"/>
        <rFont val="Arial"/>
        <family val="2"/>
      </rPr>
      <t xml:space="preserve"> </t>
    </r>
    <r>
      <rPr>
        <b/>
        <sz val="11"/>
        <color theme="9" tint="-0.249977111117893"/>
        <rFont val="Arial"/>
        <family val="2"/>
      </rPr>
      <t>grilles budgétaires</t>
    </r>
    <r>
      <rPr>
        <sz val="11"/>
        <color theme="9" tint="-0.249977111117893"/>
        <rFont val="Arial"/>
        <family val="2"/>
      </rPr>
      <t xml:space="preserve"> </t>
    </r>
    <r>
      <rPr>
        <sz val="11"/>
        <rFont val="Arial"/>
        <family val="2"/>
      </rPr>
      <t>des ans 1, 2 et 3.</t>
    </r>
  </si>
  <si>
    <r>
      <t xml:space="preserve">Inscrire les informations budgétaires dans les colonnes </t>
    </r>
    <r>
      <rPr>
        <b/>
        <sz val="11"/>
        <rFont val="Arial"/>
        <family val="2"/>
      </rPr>
      <t>Budget</t>
    </r>
    <r>
      <rPr>
        <sz val="11"/>
        <rFont val="Arial"/>
        <family val="2"/>
      </rPr>
      <t xml:space="preserve"> des grilles budgétaires pour chacune des années couvrant la durée du projet (onglets des ans 1, 2 et 3). À titre d’exemple, si la durée du projet est inférieure à une année, ne remplir que l’onglet </t>
    </r>
    <r>
      <rPr>
        <b/>
        <sz val="11"/>
        <rFont val="Arial"/>
        <family val="2"/>
      </rPr>
      <t>Budget-Dépenses-An 1</t>
    </r>
    <r>
      <rPr>
        <sz val="11"/>
        <rFont val="Arial"/>
        <family val="2"/>
      </rPr>
      <t xml:space="preserve">. Le total de chacune des catégories de dépenses sera automatiquement calculé dans l’onglet </t>
    </r>
    <r>
      <rPr>
        <b/>
        <sz val="11"/>
        <rFont val="Arial"/>
        <family val="2"/>
      </rPr>
      <t>Budget total</t>
    </r>
    <r>
      <rPr>
        <sz val="11"/>
        <rFont val="Arial"/>
        <family val="2"/>
      </rPr>
      <t xml:space="preserve">.
Frais en matière de ressources humaines : inscrire également le nombre d’heures prévues et réelles (utiliser les décimales pour les minutes). </t>
    </r>
  </si>
  <si>
    <t>nombre  mois</t>
  </si>
  <si>
    <t>Exemples : location d’une salle, location d’équipement audio ou vidéo pour l’enregistrement de vidéos ou d’événements virtuels.</t>
  </si>
  <si>
    <t>Ressource humaines:</t>
  </si>
  <si>
    <r>
      <t xml:space="preserve">Selon la durée du projet, inscrire les informations relatives aux dépenses réelles du projet (colonne </t>
    </r>
    <r>
      <rPr>
        <b/>
        <sz val="11"/>
        <rFont val="Arial"/>
        <family val="2"/>
      </rPr>
      <t xml:space="preserve">Dépenses réelles </t>
    </r>
    <r>
      <rPr>
        <sz val="11"/>
        <rFont val="Arial"/>
        <family val="2"/>
      </rPr>
      <t>des</t>
    </r>
    <r>
      <rPr>
        <sz val="11"/>
        <color theme="9" tint="-0.249977111117893"/>
        <rFont val="Arial"/>
        <family val="2"/>
      </rPr>
      <t xml:space="preserve"> </t>
    </r>
    <r>
      <rPr>
        <b/>
        <sz val="11"/>
        <color theme="9" tint="-0.249977111117893"/>
        <rFont val="Arial"/>
        <family val="2"/>
      </rPr>
      <t>grilles budgétaires</t>
    </r>
    <r>
      <rPr>
        <sz val="11"/>
        <rFont val="Arial"/>
        <family val="2"/>
      </rPr>
      <t xml:space="preserve"> des ans 1, 2 et 3) et joindre le fichier lors de la transmission des rapports d’avancement et de réalisation.</t>
    </r>
  </si>
  <si>
    <t>Mise à jour : 2021-10-28</t>
  </si>
  <si>
    <t>13 à 24 mois</t>
  </si>
  <si>
    <t>Volet 2 - L'utilisation du français dans les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</si>
</sst>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 #,##0.00_)\ &quot;$&quot;_ ;_ * \(#,##0.00\)\ &quot;$&quot;_ ;_ * &quot;-&quot;??_)\ &quot;$&quot;_ ;_ @_ "/>
    <numFmt numFmtId="164" formatCode="_ * #,##0.00_)\ [$$-C0C]_ ;_ * \(#,##0.00\)\ [$$-C0C]_ ;_ * &quot;-&quot;??_)\ [$$-C0C]_ ;_ @_ "/>
    <numFmt numFmtId="165" formatCode="_ * #,##0_)\ &quot;$&quot;_ ;_ * \(#,##0\)\ &quot;$&quot;_ ;_ * &quot;-&quot;??_)\ &quot;$&quot;_ ;_ @_ "/>
    <numFmt numFmtId="166" formatCode="_ * #,##0_)\ [$$-C0C]_ ;_ * \(#,##0\)\ [$$-C0C]_ ;_ * &quot;-&quot;??_)\ [$$-C0C]_ ;_ @_ "/>
    <numFmt numFmtId="167" formatCode="#,##0.00_);\(#,##0.00\)"/>
  </numFmts>
  <fonts count="49">
    <font>
      <sz val="11"/>
      <color theme="1"/>
      <name val="Calibri"/>
      <family val="2"/>
      <scheme val="minor"/>
    </font>
    <font>
      <sz val="11"/>
      <color theme="1"/>
      <name val="Calibri"/>
      <family val="2"/>
      <scheme val="minor"/>
    </font>
    <font>
      <sz val="11"/>
      <color rgb="FFFF0000"/>
      <name val="Calibri"/>
      <family val="2"/>
      <scheme val="minor"/>
    </font>
    <font>
      <sz val="12"/>
      <color theme="1"/>
      <name val="Arial"/>
      <family val="2"/>
    </font>
    <font>
      <b/>
      <sz val="11"/>
      <name val="Arial"/>
      <family val="2"/>
    </font>
    <font>
      <sz val="11"/>
      <color theme="4" tint="0.79998168889431442"/>
      <name val="Calibri"/>
      <family val="2"/>
      <scheme val="minor"/>
    </font>
    <font>
      <b/>
      <sz val="14"/>
      <color theme="1"/>
      <name val="Arial"/>
      <family val="2"/>
    </font>
    <font>
      <sz val="10.5"/>
      <color theme="1"/>
      <name val="Arial"/>
      <family val="2"/>
    </font>
    <font>
      <b/>
      <sz val="11"/>
      <color theme="1"/>
      <name val="Arial"/>
      <family val="2"/>
    </font>
    <font>
      <sz val="11"/>
      <color rgb="FF3333FF"/>
      <name val="Arial"/>
      <family val="2"/>
    </font>
    <font>
      <b/>
      <sz val="11"/>
      <color rgb="FF3333FF"/>
      <name val="Arial"/>
      <family val="2"/>
    </font>
    <font>
      <sz val="11"/>
      <color rgb="FF0070C0"/>
      <name val="Arial"/>
      <family val="2"/>
    </font>
    <font>
      <sz val="11"/>
      <name val="Arial"/>
      <family val="2"/>
    </font>
    <font>
      <b/>
      <sz val="11"/>
      <color theme="3" tint="0.79998168889431442"/>
      <name val="Arial"/>
      <family val="2"/>
    </font>
    <font>
      <sz val="11"/>
      <color theme="1"/>
      <name val="Arial"/>
      <family val="2"/>
    </font>
    <font>
      <b/>
      <sz val="14"/>
      <name val="Arial"/>
      <family val="2"/>
    </font>
    <font>
      <sz val="14"/>
      <name val="Arial"/>
      <family val="2"/>
    </font>
    <font>
      <b/>
      <sz val="11"/>
      <color theme="3" tint="0.39997558519241921"/>
      <name val="Arial"/>
      <family val="2"/>
    </font>
    <font>
      <b/>
      <sz val="11"/>
      <color indexed="58"/>
      <name val="ZapfDingbats"/>
      <family val="5"/>
      <charset val="2"/>
    </font>
    <font>
      <i/>
      <sz val="11"/>
      <name val="Arial"/>
      <family val="2"/>
    </font>
    <font>
      <sz val="11"/>
      <color rgb="FFFF0000"/>
      <name val="Arial"/>
      <family val="2"/>
    </font>
    <font>
      <b/>
      <sz val="11"/>
      <color rgb="FFFF0000"/>
      <name val="Arial"/>
      <family val="2"/>
    </font>
    <font>
      <b/>
      <sz val="11"/>
      <color indexed="10"/>
      <name val="Arial"/>
      <family val="2"/>
    </font>
    <font>
      <sz val="12"/>
      <color rgb="FF3333FF"/>
      <name val="Arial"/>
      <family val="2"/>
    </font>
    <font>
      <b/>
      <u/>
      <sz val="11"/>
      <color theme="1"/>
      <name val="Arial"/>
      <family val="2"/>
    </font>
    <font>
      <i/>
      <sz val="11"/>
      <color theme="1"/>
      <name val="Arial"/>
      <family val="2"/>
    </font>
    <font>
      <sz val="10"/>
      <color theme="1"/>
      <name val="Arial"/>
      <family val="2"/>
    </font>
    <font>
      <i/>
      <sz val="10.5"/>
      <color theme="1"/>
      <name val="Arial"/>
      <family val="2"/>
    </font>
    <font>
      <sz val="10.5"/>
      <color rgb="FFFF0000"/>
      <name val="Arial"/>
      <family val="2"/>
    </font>
    <font>
      <b/>
      <i/>
      <sz val="9"/>
      <color rgb="FFFF0000"/>
      <name val="Arial"/>
      <family val="2"/>
    </font>
    <font>
      <b/>
      <sz val="10.5"/>
      <color theme="1"/>
      <name val="Arial"/>
      <family val="2"/>
    </font>
    <font>
      <sz val="10.5"/>
      <name val="Arial"/>
      <family val="2"/>
    </font>
    <font>
      <i/>
      <sz val="10"/>
      <color theme="1"/>
      <name val="Arial"/>
      <family val="2"/>
    </font>
    <font>
      <b/>
      <vertAlign val="superscript"/>
      <sz val="11"/>
      <color theme="1"/>
      <name val="Arial"/>
      <family val="2"/>
    </font>
    <font>
      <sz val="9"/>
      <color theme="1"/>
      <name val="Arial"/>
      <family val="2"/>
    </font>
    <font>
      <vertAlign val="superscript"/>
      <sz val="9"/>
      <color theme="1"/>
      <name val="Arial"/>
      <family val="2"/>
    </font>
    <font>
      <sz val="10"/>
      <name val="Arial"/>
      <family val="2"/>
    </font>
    <font>
      <sz val="12"/>
      <name val="Arial"/>
      <family val="2"/>
    </font>
    <font>
      <u/>
      <sz val="11"/>
      <color theme="1"/>
      <name val="Arial"/>
      <family val="2"/>
    </font>
    <font>
      <u/>
      <sz val="11"/>
      <name val="Arial"/>
      <family val="2"/>
    </font>
    <font>
      <b/>
      <sz val="11"/>
      <color theme="1"/>
      <name val="Calibri"/>
      <family val="2"/>
      <scheme val="minor"/>
    </font>
    <font>
      <b/>
      <sz val="11"/>
      <color theme="4" tint="0.79998168889431442"/>
      <name val="Calibri"/>
      <family val="2"/>
      <scheme val="minor"/>
    </font>
    <font>
      <i/>
      <sz val="11"/>
      <color rgb="FFFF0000"/>
      <name val="Calibri"/>
      <family val="2"/>
      <scheme val="minor"/>
    </font>
    <font>
      <b/>
      <sz val="11"/>
      <color rgb="FF3333FF"/>
      <name val="Wingdings"/>
      <charset val="2"/>
    </font>
    <font>
      <sz val="9"/>
      <name val="Arial"/>
      <family val="2"/>
    </font>
    <font>
      <sz val="11"/>
      <color theme="9" tint="-0.249977111117893"/>
      <name val="Arial"/>
      <family val="2"/>
    </font>
    <font>
      <b/>
      <sz val="11"/>
      <color theme="4" tint="-0.249977111117893"/>
      <name val="Arial"/>
      <family val="2"/>
    </font>
    <font>
      <b/>
      <sz val="11"/>
      <color theme="9" tint="-0.249977111117893"/>
      <name val="Arial"/>
      <family val="2"/>
    </font>
    <font>
      <b/>
      <sz val="14"/>
      <name val="Calibri"/>
      <family val="2"/>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gray0625"/>
    </fill>
    <fill>
      <patternFill patternType="solid">
        <fgColor theme="5"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79998168889431442"/>
        <bgColor theme="6" tint="0.79998168889431442"/>
      </patternFill>
    </fill>
    <fill>
      <patternFill patternType="gray0625">
        <bgColor theme="3" tint="0.79998168889431442"/>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theme="3" tint="-0.249977111117893"/>
      </left>
      <right style="hair">
        <color theme="3" tint="-0.249977111117893"/>
      </right>
      <top/>
      <bottom style="hair">
        <color theme="3" tint="-0.249977111117893"/>
      </bottom>
      <diagonal/>
    </border>
    <border>
      <left/>
      <right style="thin">
        <color theme="3" tint="-0.249977111117893"/>
      </right>
      <top style="thin">
        <color theme="3" tint="-0.249977111117893"/>
      </top>
      <bottom style="thin">
        <color theme="3" tint="-0.249977111117893"/>
      </bottom>
      <diagonal/>
    </border>
    <border>
      <left style="hair">
        <color theme="3" tint="-0.249977111117893"/>
      </left>
      <right style="hair">
        <color indexed="64"/>
      </right>
      <top style="hair">
        <color indexed="64"/>
      </top>
      <bottom/>
      <diagonal/>
    </border>
    <border>
      <left style="hair">
        <color theme="3" tint="-0.249977111117893"/>
      </left>
      <right style="hair">
        <color indexed="64"/>
      </right>
      <top style="hair">
        <color indexed="64"/>
      </top>
      <bottom style="hair">
        <color indexed="64"/>
      </bottom>
      <diagonal/>
    </border>
    <border>
      <left style="hair">
        <color theme="3" tint="-0.249977111117893"/>
      </left>
      <right style="hair">
        <color indexed="64"/>
      </right>
      <top/>
      <bottom/>
      <diagonal/>
    </border>
    <border>
      <left style="thin">
        <color indexed="64"/>
      </left>
      <right style="thin">
        <color indexed="64"/>
      </right>
      <top style="thin">
        <color theme="3" tint="-0.249977111117893"/>
      </top>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theme="3" tint="-0.249977111117893"/>
      </bottom>
      <diagonal/>
    </border>
    <border>
      <left style="medium">
        <color indexed="64"/>
      </left>
      <right/>
      <top style="thin">
        <color theme="3" tint="-0.249977111117893"/>
      </top>
      <bottom style="thin">
        <color theme="3" tint="-0.249977111117893"/>
      </bottom>
      <diagonal/>
    </border>
    <border>
      <left style="medium">
        <color indexed="64"/>
      </left>
      <right style="thin">
        <color indexed="64"/>
      </right>
      <top style="thin">
        <color theme="3" tint="-0.249977111117893"/>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hair">
        <color theme="3" tint="-0.249977111117893"/>
      </top>
      <bottom style="thin">
        <color theme="3" tint="-0.249977111117893"/>
      </bottom>
      <diagonal/>
    </border>
    <border>
      <left style="medium">
        <color indexed="64"/>
      </left>
      <right style="hair">
        <color theme="3" tint="-0.249977111117893"/>
      </right>
      <top style="thin">
        <color theme="3" tint="-0.249977111117893"/>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theme="3" tint="-0.249977111117893"/>
      </left>
      <right/>
      <top style="hair">
        <color theme="3" tint="-0.249977111117893"/>
      </top>
      <bottom/>
      <diagonal/>
    </border>
    <border>
      <left style="medium">
        <color indexed="64"/>
      </left>
      <right/>
      <top/>
      <bottom style="thin">
        <color theme="3" tint="-0.249977111117893"/>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xf numFmtId="44" fontId="1" fillId="0" borderId="0" applyFont="0" applyFill="0" applyBorder="0" applyAlignment="0" applyProtection="0"/>
    <xf numFmtId="0" fontId="3" fillId="0" borderId="0"/>
    <xf numFmtId="44" fontId="3" fillId="0" borderId="0" applyFont="0" applyFill="0" applyBorder="0" applyAlignment="0" applyProtection="0"/>
  </cellStyleXfs>
  <cellXfs count="448">
    <xf numFmtId="0" fontId="0" fillId="0" borderId="0" xfId="0"/>
    <xf numFmtId="0" fontId="0" fillId="0" borderId="0" xfId="0" applyBorder="1"/>
    <xf numFmtId="0" fontId="7" fillId="0" borderId="0" xfId="0" applyFont="1" applyBorder="1" applyProtection="1"/>
    <xf numFmtId="0" fontId="7" fillId="0" borderId="7" xfId="0" applyFont="1" applyBorder="1" applyProtection="1"/>
    <xf numFmtId="0" fontId="8" fillId="3" borderId="1" xfId="0" applyFont="1" applyFill="1" applyBorder="1" applyAlignment="1" applyProtection="1">
      <alignment horizontal="center" vertical="top" wrapText="1"/>
    </xf>
    <xf numFmtId="0" fontId="8" fillId="3" borderId="3" xfId="0" applyFont="1" applyFill="1" applyBorder="1" applyAlignment="1" applyProtection="1">
      <alignment vertical="top"/>
    </xf>
    <xf numFmtId="0" fontId="8" fillId="3" borderId="3" xfId="0" applyFont="1" applyFill="1" applyBorder="1" applyAlignment="1" applyProtection="1">
      <alignment horizontal="center" vertical="top" wrapText="1"/>
    </xf>
    <xf numFmtId="0" fontId="11" fillId="0" borderId="10" xfId="0" applyFont="1" applyBorder="1"/>
    <xf numFmtId="0" fontId="8" fillId="3" borderId="1" xfId="0" applyFont="1" applyFill="1" applyBorder="1" applyAlignment="1">
      <alignment horizontal="right"/>
    </xf>
    <xf numFmtId="0" fontId="4" fillId="0" borderId="1" xfId="0" applyFont="1" applyBorder="1" applyAlignment="1" applyProtection="1">
      <alignment horizontal="right"/>
      <protection locked="0"/>
    </xf>
    <xf numFmtId="0" fontId="4" fillId="2" borderId="1" xfId="0" applyFont="1" applyFill="1" applyBorder="1" applyAlignment="1" applyProtection="1">
      <alignment horizontal="right"/>
    </xf>
    <xf numFmtId="0" fontId="7" fillId="0" borderId="0" xfId="2" applyFont="1" applyProtection="1"/>
    <xf numFmtId="0" fontId="6" fillId="0" borderId="0" xfId="2" applyFont="1" applyFill="1" applyBorder="1" applyAlignment="1" applyProtection="1">
      <alignment horizontal="center"/>
    </xf>
    <xf numFmtId="0" fontId="7" fillId="0" borderId="0" xfId="2" applyFont="1" applyProtection="1">
      <protection locked="0"/>
    </xf>
    <xf numFmtId="0" fontId="8" fillId="2" borderId="4" xfId="2" applyNumberFormat="1" applyFont="1" applyFill="1" applyBorder="1" applyAlignment="1" applyProtection="1"/>
    <xf numFmtId="0" fontId="13" fillId="2" borderId="4" xfId="2" applyNumberFormat="1" applyFont="1" applyFill="1" applyBorder="1" applyAlignment="1" applyProtection="1"/>
    <xf numFmtId="164" fontId="7" fillId="0" borderId="0" xfId="2" applyNumberFormat="1" applyFont="1" applyProtection="1">
      <protection locked="0"/>
    </xf>
    <xf numFmtId="0" fontId="9" fillId="0" borderId="6" xfId="2" applyFont="1" applyBorder="1" applyAlignment="1" applyProtection="1">
      <alignment horizontal="left"/>
      <protection locked="0"/>
    </xf>
    <xf numFmtId="165" fontId="8" fillId="6" borderId="17" xfId="3" applyNumberFormat="1" applyFont="1" applyFill="1" applyBorder="1" applyAlignment="1" applyProtection="1">
      <alignment vertical="top"/>
    </xf>
    <xf numFmtId="165" fontId="14" fillId="6" borderId="17" xfId="2" applyNumberFormat="1" applyFont="1" applyFill="1" applyBorder="1" applyAlignment="1" applyProtection="1">
      <alignment vertical="top"/>
    </xf>
    <xf numFmtId="165" fontId="9" fillId="0" borderId="16" xfId="2" applyNumberFormat="1" applyFont="1" applyFill="1" applyBorder="1" applyAlignment="1" applyProtection="1">
      <alignment horizontal="left"/>
      <protection locked="0"/>
    </xf>
    <xf numFmtId="44" fontId="7" fillId="0" borderId="0" xfId="2" applyNumberFormat="1" applyFont="1" applyProtection="1">
      <protection locked="0"/>
    </xf>
    <xf numFmtId="0" fontId="7" fillId="0" borderId="6" xfId="0" applyFont="1" applyBorder="1" applyAlignment="1" applyProtection="1"/>
    <xf numFmtId="0" fontId="7" fillId="0" borderId="0" xfId="0" applyFont="1" applyBorder="1" applyAlignment="1" applyProtection="1"/>
    <xf numFmtId="0" fontId="4" fillId="2" borderId="21" xfId="0" applyFont="1" applyFill="1" applyBorder="1" applyAlignment="1" applyProtection="1"/>
    <xf numFmtId="0" fontId="4" fillId="2" borderId="21" xfId="0" applyFont="1" applyFill="1" applyBorder="1" applyAlignment="1" applyProtection="1">
      <alignment wrapText="1"/>
    </xf>
    <xf numFmtId="0" fontId="0" fillId="0" borderId="6" xfId="0" applyBorder="1"/>
    <xf numFmtId="0" fontId="7" fillId="0" borderId="0" xfId="2" applyFont="1" applyBorder="1" applyAlignment="1" applyProtection="1">
      <alignment vertical="top"/>
      <protection locked="0"/>
    </xf>
    <xf numFmtId="0" fontId="0" fillId="0" borderId="13" xfId="0" applyBorder="1"/>
    <xf numFmtId="0" fontId="0" fillId="0" borderId="14" xfId="0" applyBorder="1"/>
    <xf numFmtId="0" fontId="0" fillId="0" borderId="15" xfId="0" applyBorder="1"/>
    <xf numFmtId="0" fontId="9" fillId="0" borderId="25" xfId="2" applyFont="1" applyBorder="1" applyAlignment="1" applyProtection="1">
      <alignment horizontal="left"/>
      <protection locked="0"/>
    </xf>
    <xf numFmtId="0" fontId="7" fillId="0" borderId="0" xfId="2" applyFont="1" applyBorder="1" applyProtection="1">
      <protection locked="0"/>
    </xf>
    <xf numFmtId="0" fontId="7" fillId="0" borderId="25" xfId="2" applyFont="1" applyBorder="1" applyAlignment="1" applyProtection="1"/>
    <xf numFmtId="0" fontId="7" fillId="0" borderId="0" xfId="2" applyFont="1" applyBorder="1" applyAlignment="1" applyProtection="1"/>
    <xf numFmtId="0" fontId="7" fillId="0" borderId="30" xfId="2" applyFont="1" applyBorder="1" applyAlignment="1" applyProtection="1"/>
    <xf numFmtId="0" fontId="6" fillId="0" borderId="25" xfId="2" applyFont="1" applyFill="1" applyBorder="1" applyAlignment="1" applyProtection="1">
      <alignment horizontal="center"/>
    </xf>
    <xf numFmtId="0" fontId="7" fillId="0" borderId="0" xfId="2" applyFont="1" applyBorder="1" applyProtection="1"/>
    <xf numFmtId="0" fontId="7" fillId="0" borderId="30" xfId="2" applyFont="1" applyBorder="1" applyProtection="1"/>
    <xf numFmtId="0" fontId="8" fillId="2" borderId="31" xfId="2" applyNumberFormat="1" applyFont="1" applyFill="1" applyBorder="1" applyAlignment="1" applyProtection="1"/>
    <xf numFmtId="0" fontId="8" fillId="2" borderId="32" xfId="2" applyNumberFormat="1" applyFont="1" applyFill="1" applyBorder="1" applyAlignment="1" applyProtection="1"/>
    <xf numFmtId="0" fontId="9" fillId="0" borderId="25" xfId="2" applyFont="1" applyFill="1" applyBorder="1" applyAlignment="1" applyProtection="1">
      <protection locked="0"/>
    </xf>
    <xf numFmtId="0" fontId="7" fillId="0" borderId="30" xfId="2" applyFont="1" applyBorder="1" applyProtection="1">
      <protection locked="0"/>
    </xf>
    <xf numFmtId="165" fontId="7" fillId="0" borderId="0" xfId="3" applyNumberFormat="1" applyFont="1" applyBorder="1" applyProtection="1">
      <protection locked="0"/>
    </xf>
    <xf numFmtId="0" fontId="7" fillId="0" borderId="25" xfId="2" applyFont="1" applyBorder="1" applyProtection="1">
      <protection locked="0"/>
    </xf>
    <xf numFmtId="0" fontId="8" fillId="6" borderId="34" xfId="2" applyNumberFormat="1" applyFont="1" applyFill="1" applyBorder="1" applyAlignment="1" applyProtection="1"/>
    <xf numFmtId="0" fontId="14" fillId="0" borderId="25" xfId="2" applyNumberFormat="1" applyFont="1" applyFill="1" applyBorder="1" applyAlignment="1" applyProtection="1">
      <alignment horizontal="left" wrapText="1"/>
    </xf>
    <xf numFmtId="0" fontId="9" fillId="0" borderId="33" xfId="2" applyNumberFormat="1" applyFont="1" applyFill="1" applyBorder="1" applyAlignment="1" applyProtection="1">
      <alignment horizontal="left" vertical="center" wrapText="1"/>
    </xf>
    <xf numFmtId="0" fontId="8" fillId="6" borderId="34" xfId="2" applyFont="1" applyFill="1" applyBorder="1" applyProtection="1"/>
    <xf numFmtId="0" fontId="14" fillId="0" borderId="44" xfId="2" applyNumberFormat="1" applyFont="1" applyBorder="1" applyProtection="1"/>
    <xf numFmtId="0" fontId="9" fillId="0" borderId="33" xfId="2" applyFont="1" applyFill="1" applyBorder="1" applyAlignment="1" applyProtection="1">
      <alignment horizontal="left" vertical="center" wrapText="1"/>
    </xf>
    <xf numFmtId="0" fontId="14" fillId="0" borderId="45" xfId="2" applyFont="1" applyBorder="1" applyProtection="1">
      <protection locked="0"/>
    </xf>
    <xf numFmtId="44" fontId="14" fillId="0" borderId="46" xfId="3" applyFont="1" applyBorder="1" applyProtection="1">
      <protection locked="0"/>
    </xf>
    <xf numFmtId="0" fontId="7" fillId="0" borderId="41" xfId="2" applyFont="1" applyBorder="1" applyProtection="1">
      <protection locked="0"/>
    </xf>
    <xf numFmtId="0" fontId="7" fillId="0" borderId="42" xfId="2" applyFont="1" applyBorder="1" applyProtection="1">
      <protection locked="0"/>
    </xf>
    <xf numFmtId="0" fontId="7" fillId="0" borderId="30" xfId="2" applyFont="1" applyBorder="1" applyAlignment="1" applyProtection="1">
      <alignment vertical="top"/>
      <protection locked="0"/>
    </xf>
    <xf numFmtId="0" fontId="7" fillId="0" borderId="30" xfId="0" applyFont="1" applyFill="1" applyBorder="1" applyProtection="1">
      <protection locked="0"/>
    </xf>
    <xf numFmtId="44" fontId="7" fillId="0" borderId="30" xfId="3" applyFont="1" applyFill="1" applyBorder="1" applyProtection="1">
      <protection locked="0"/>
    </xf>
    <xf numFmtId="165" fontId="7" fillId="0" borderId="30" xfId="2" applyNumberFormat="1" applyFont="1" applyBorder="1" applyAlignment="1" applyProtection="1">
      <alignment vertical="top"/>
      <protection locked="0"/>
    </xf>
    <xf numFmtId="0" fontId="7" fillId="0" borderId="7" xfId="0" applyFont="1" applyBorder="1" applyAlignment="1" applyProtection="1"/>
    <xf numFmtId="0" fontId="16" fillId="0" borderId="0" xfId="2" applyFont="1"/>
    <xf numFmtId="0" fontId="14" fillId="0" borderId="0" xfId="2" applyFont="1"/>
    <xf numFmtId="0" fontId="3" fillId="0" borderId="0" xfId="2"/>
    <xf numFmtId="0" fontId="23" fillId="0" borderId="0" xfId="2" applyFont="1"/>
    <xf numFmtId="0" fontId="14" fillId="0" borderId="0" xfId="2" applyFont="1" applyFill="1" applyBorder="1" applyProtection="1"/>
    <xf numFmtId="0" fontId="24" fillId="0" borderId="0" xfId="2" applyFont="1" applyFill="1" applyBorder="1" applyProtection="1"/>
    <xf numFmtId="0" fontId="8" fillId="0" borderId="0" xfId="2" applyFont="1" applyFill="1" applyBorder="1" applyAlignment="1" applyProtection="1">
      <alignment vertical="center"/>
    </xf>
    <xf numFmtId="0" fontId="8" fillId="0" borderId="0" xfId="2" applyFont="1" applyFill="1" applyBorder="1" applyAlignment="1" applyProtection="1">
      <alignment horizontal="left" vertical="center"/>
    </xf>
    <xf numFmtId="0" fontId="12" fillId="0" borderId="0" xfId="2" applyNumberFormat="1" applyFont="1" applyFill="1" applyBorder="1" applyAlignment="1" applyProtection="1">
      <alignment vertical="center"/>
    </xf>
    <xf numFmtId="0" fontId="25" fillId="0" borderId="0" xfId="2" applyFont="1" applyFill="1" applyBorder="1" applyAlignment="1" applyProtection="1">
      <alignment vertical="center"/>
    </xf>
    <xf numFmtId="0" fontId="14" fillId="0" borderId="0" xfId="2" applyFont="1" applyFill="1" applyBorder="1" applyAlignment="1" applyProtection="1">
      <alignment horizontal="left" vertical="center"/>
    </xf>
    <xf numFmtId="0" fontId="25" fillId="0" borderId="0" xfId="2" applyFont="1" applyFill="1" applyBorder="1" applyProtection="1"/>
    <xf numFmtId="165" fontId="8" fillId="3" borderId="1" xfId="1" applyNumberFormat="1" applyFont="1" applyFill="1" applyBorder="1"/>
    <xf numFmtId="165" fontId="5" fillId="3" borderId="4" xfId="0" applyNumberFormat="1" applyFont="1" applyFill="1" applyBorder="1" applyAlignment="1">
      <alignment vertical="center"/>
    </xf>
    <xf numFmtId="165" fontId="5" fillId="3" borderId="5" xfId="0" applyNumberFormat="1" applyFont="1" applyFill="1" applyBorder="1" applyAlignment="1">
      <alignment vertical="center"/>
    </xf>
    <xf numFmtId="165" fontId="9" fillId="4" borderId="3" xfId="0" applyNumberFormat="1" applyFont="1" applyFill="1" applyBorder="1"/>
    <xf numFmtId="165" fontId="9" fillId="4" borderId="4" xfId="0" applyNumberFormat="1" applyFont="1" applyFill="1" applyBorder="1"/>
    <xf numFmtId="165" fontId="9" fillId="4" borderId="5" xfId="0" applyNumberFormat="1" applyFont="1" applyFill="1" applyBorder="1"/>
    <xf numFmtId="165" fontId="4" fillId="7" borderId="1" xfId="1" applyNumberFormat="1" applyFont="1" applyFill="1" applyBorder="1" applyAlignment="1" applyProtection="1">
      <alignment horizontal="center" vertical="center" wrapText="1"/>
    </xf>
    <xf numFmtId="165" fontId="0" fillId="0" borderId="0" xfId="0" applyNumberFormat="1" applyBorder="1"/>
    <xf numFmtId="165" fontId="0" fillId="0" borderId="7" xfId="0" applyNumberFormat="1" applyBorder="1"/>
    <xf numFmtId="165" fontId="8" fillId="3" borderId="11" xfId="1" applyNumberFormat="1" applyFont="1" applyFill="1" applyBorder="1"/>
    <xf numFmtId="165" fontId="7" fillId="0" borderId="7" xfId="2" applyNumberFormat="1" applyFont="1" applyBorder="1" applyAlignment="1" applyProtection="1">
      <alignment vertical="top"/>
      <protection locked="0"/>
    </xf>
    <xf numFmtId="165" fontId="7" fillId="0" borderId="7" xfId="3" applyNumberFormat="1" applyFont="1" applyBorder="1" applyAlignment="1" applyProtection="1">
      <alignment vertical="top"/>
      <protection locked="0"/>
    </xf>
    <xf numFmtId="165" fontId="9" fillId="0" borderId="9" xfId="1" applyNumberFormat="1" applyFont="1" applyBorder="1" applyAlignment="1" applyProtection="1">
      <alignment vertical="top"/>
      <protection locked="0"/>
    </xf>
    <xf numFmtId="165" fontId="9" fillId="4" borderId="3" xfId="1" applyNumberFormat="1" applyFont="1" applyFill="1" applyBorder="1"/>
    <xf numFmtId="165" fontId="9" fillId="4" borderId="4" xfId="1" applyNumberFormat="1" applyFont="1" applyFill="1" applyBorder="1"/>
    <xf numFmtId="165" fontId="9" fillId="4" borderId="5" xfId="1" applyNumberFormat="1" applyFont="1" applyFill="1" applyBorder="1"/>
    <xf numFmtId="165" fontId="0" fillId="0" borderId="0" xfId="0" applyNumberFormat="1"/>
    <xf numFmtId="0" fontId="17" fillId="0" borderId="0" xfId="0" applyFont="1" applyBorder="1" applyAlignment="1" applyProtection="1">
      <alignment horizontal="left"/>
    </xf>
    <xf numFmtId="0" fontId="14" fillId="0" borderId="0" xfId="2" applyFont="1" applyFill="1" applyBorder="1" applyAlignment="1" applyProtection="1">
      <alignment wrapText="1"/>
    </xf>
    <xf numFmtId="0" fontId="3" fillId="0" borderId="0" xfId="2" applyAlignment="1">
      <alignment horizontal="center"/>
    </xf>
    <xf numFmtId="0" fontId="24" fillId="0" borderId="0" xfId="2" applyFont="1" applyFill="1" applyBorder="1" applyAlignment="1" applyProtection="1">
      <alignment vertical="top"/>
    </xf>
    <xf numFmtId="0" fontId="18" fillId="0" borderId="0" xfId="0" applyFont="1" applyBorder="1" applyAlignment="1" applyProtection="1">
      <alignment horizontal="center" vertical="center"/>
    </xf>
    <xf numFmtId="0" fontId="7" fillId="0" borderId="0" xfId="2" applyFont="1" applyFill="1" applyProtection="1"/>
    <xf numFmtId="0" fontId="8" fillId="0" borderId="4" xfId="2" applyNumberFormat="1" applyFont="1" applyFill="1" applyBorder="1" applyAlignment="1" applyProtection="1"/>
    <xf numFmtId="0" fontId="13" fillId="0" borderId="4" xfId="2" applyNumberFormat="1" applyFont="1" applyFill="1" applyBorder="1" applyAlignment="1" applyProtection="1"/>
    <xf numFmtId="0" fontId="8" fillId="0" borderId="32" xfId="2" applyNumberFormat="1" applyFont="1" applyFill="1" applyBorder="1" applyAlignment="1" applyProtection="1"/>
    <xf numFmtId="0" fontId="7" fillId="0" borderId="30" xfId="2" applyFont="1" applyFill="1" applyBorder="1" applyProtection="1">
      <protection locked="0"/>
    </xf>
    <xf numFmtId="0" fontId="14" fillId="0" borderId="47" xfId="0" applyFont="1" applyFill="1" applyBorder="1" applyAlignment="1" applyProtection="1">
      <alignment wrapText="1"/>
    </xf>
    <xf numFmtId="0" fontId="7" fillId="0" borderId="0" xfId="2" applyFont="1" applyBorder="1" applyAlignment="1" applyProtection="1">
      <protection locked="0"/>
    </xf>
    <xf numFmtId="0" fontId="4" fillId="0" borderId="35" xfId="2" applyFont="1" applyFill="1" applyBorder="1" applyAlignment="1" applyProtection="1"/>
    <xf numFmtId="166" fontId="12" fillId="0" borderId="1" xfId="3" applyNumberFormat="1" applyFont="1" applyFill="1" applyBorder="1" applyAlignment="1" applyProtection="1">
      <alignment horizontal="center" wrapText="1"/>
    </xf>
    <xf numFmtId="166" fontId="12" fillId="0" borderId="27" xfId="3" applyNumberFormat="1" applyFont="1" applyFill="1" applyBorder="1" applyAlignment="1" applyProtection="1">
      <alignment horizontal="center" wrapText="1"/>
    </xf>
    <xf numFmtId="0" fontId="4" fillId="0" borderId="35" xfId="2" applyFont="1" applyFill="1" applyBorder="1" applyAlignment="1" applyProtection="1">
      <alignment wrapText="1"/>
    </xf>
    <xf numFmtId="0" fontId="4" fillId="0" borderId="36" xfId="2" applyFont="1" applyFill="1" applyBorder="1" applyAlignment="1" applyProtection="1">
      <alignment horizontal="right" wrapText="1"/>
    </xf>
    <xf numFmtId="166" fontId="4" fillId="0" borderId="1" xfId="3" applyNumberFormat="1" applyFont="1" applyFill="1" applyBorder="1" applyAlignment="1" applyProtection="1">
      <alignment horizontal="center" wrapText="1"/>
    </xf>
    <xf numFmtId="166" fontId="4" fillId="0" borderId="27" xfId="3" applyNumberFormat="1" applyFont="1" applyFill="1" applyBorder="1" applyAlignment="1" applyProtection="1">
      <alignment horizontal="center" wrapText="1"/>
    </xf>
    <xf numFmtId="0" fontId="4" fillId="0" borderId="35" xfId="2" applyFont="1" applyFill="1" applyBorder="1" applyAlignment="1" applyProtection="1">
      <alignment horizontal="left" wrapText="1"/>
    </xf>
    <xf numFmtId="0" fontId="4" fillId="0" borderId="2" xfId="0" applyFont="1" applyBorder="1"/>
    <xf numFmtId="165" fontId="12" fillId="0" borderId="2" xfId="1" applyNumberFormat="1" applyFont="1" applyBorder="1"/>
    <xf numFmtId="165" fontId="12" fillId="0" borderId="9" xfId="1" applyNumberFormat="1" applyFont="1" applyBorder="1"/>
    <xf numFmtId="165" fontId="12" fillId="0" borderId="10" xfId="1" applyNumberFormat="1" applyFont="1" applyBorder="1"/>
    <xf numFmtId="0" fontId="4" fillId="3" borderId="1" xfId="0" applyFont="1" applyFill="1" applyBorder="1" applyAlignment="1">
      <alignment horizontal="right"/>
    </xf>
    <xf numFmtId="165" fontId="12" fillId="0" borderId="9" xfId="3" applyNumberFormat="1" applyFont="1" applyBorder="1" applyAlignment="1" applyProtection="1">
      <alignment horizontal="center" vertical="top" wrapText="1"/>
      <protection locked="0"/>
    </xf>
    <xf numFmtId="0" fontId="4" fillId="0" borderId="3" xfId="2" applyFont="1" applyBorder="1" applyAlignment="1" applyProtection="1">
      <alignment horizontal="right"/>
      <protection locked="0"/>
    </xf>
    <xf numFmtId="49" fontId="0" fillId="0" borderId="0" xfId="0" applyNumberFormat="1" applyBorder="1" applyAlignment="1">
      <alignment horizontal="left"/>
    </xf>
    <xf numFmtId="0" fontId="7" fillId="0" borderId="32" xfId="2" applyFont="1" applyFill="1" applyBorder="1" applyProtection="1">
      <protection locked="0"/>
    </xf>
    <xf numFmtId="0" fontId="18" fillId="0" borderId="0" xfId="0" applyFont="1" applyBorder="1" applyAlignment="1" applyProtection="1">
      <alignment horizontal="center" vertical="center"/>
    </xf>
    <xf numFmtId="0" fontId="18" fillId="0" borderId="0" xfId="0" applyFont="1" applyBorder="1" applyAlignment="1" applyProtection="1">
      <alignment horizontal="center" vertical="center"/>
    </xf>
    <xf numFmtId="0" fontId="29" fillId="0" borderId="0" xfId="2" applyFont="1" applyBorder="1" applyAlignment="1" applyProtection="1">
      <alignment horizontal="center" vertical="center" wrapText="1"/>
      <protection locked="0"/>
    </xf>
    <xf numFmtId="0" fontId="3" fillId="0" borderId="0" xfId="2" applyFill="1"/>
    <xf numFmtId="0" fontId="14" fillId="0" borderId="0" xfId="2" applyFont="1" applyFill="1" applyProtection="1"/>
    <xf numFmtId="0" fontId="14" fillId="0" borderId="0" xfId="2" applyFont="1" applyAlignment="1">
      <alignment vertical="center"/>
    </xf>
    <xf numFmtId="166" fontId="7" fillId="0" borderId="0" xfId="2" applyNumberFormat="1" applyFont="1" applyBorder="1" applyProtection="1">
      <protection locked="0"/>
    </xf>
    <xf numFmtId="165" fontId="7" fillId="0" borderId="0" xfId="2" applyNumberFormat="1" applyFont="1" applyBorder="1" applyProtection="1">
      <protection locked="0"/>
    </xf>
    <xf numFmtId="165" fontId="12" fillId="0" borderId="0" xfId="3" applyNumberFormat="1" applyFont="1" applyBorder="1" applyProtection="1"/>
    <xf numFmtId="0" fontId="8" fillId="3" borderId="10" xfId="0" applyFont="1" applyFill="1" applyBorder="1" applyAlignment="1" applyProtection="1">
      <alignment horizontal="center" vertical="top" wrapText="1"/>
    </xf>
    <xf numFmtId="0" fontId="34" fillId="0" borderId="0" xfId="2" applyFont="1" applyProtection="1">
      <protection locked="0"/>
    </xf>
    <xf numFmtId="0" fontId="8" fillId="3" borderId="48" xfId="2" applyFont="1" applyFill="1" applyBorder="1" applyAlignment="1" applyProtection="1">
      <alignment vertical="center"/>
    </xf>
    <xf numFmtId="0" fontId="7" fillId="0" borderId="0" xfId="2" applyFont="1" applyFill="1" applyProtection="1">
      <protection locked="0"/>
    </xf>
    <xf numFmtId="0" fontId="8" fillId="3" borderId="27" xfId="2" applyFont="1" applyFill="1" applyBorder="1" applyAlignment="1" applyProtection="1">
      <alignment horizontal="center" vertical="center" wrapText="1"/>
    </xf>
    <xf numFmtId="0" fontId="6" fillId="0" borderId="6" xfId="0" applyFont="1" applyFill="1" applyBorder="1" applyAlignment="1" applyProtection="1">
      <alignment horizontal="center"/>
    </xf>
    <xf numFmtId="0" fontId="6" fillId="0" borderId="0" xfId="0" applyFont="1" applyFill="1" applyBorder="1" applyAlignment="1" applyProtection="1">
      <alignment horizontal="center"/>
    </xf>
    <xf numFmtId="0" fontId="4" fillId="3" borderId="3" xfId="0" applyNumberFormat="1" applyFont="1" applyFill="1" applyBorder="1" applyAlignment="1" applyProtection="1">
      <alignment horizontal="left"/>
    </xf>
    <xf numFmtId="0" fontId="4" fillId="3" borderId="4" xfId="0" applyNumberFormat="1" applyFont="1" applyFill="1" applyBorder="1" applyAlignment="1" applyProtection="1">
      <alignment horizontal="left"/>
    </xf>
    <xf numFmtId="0" fontId="4" fillId="3" borderId="5" xfId="0" applyNumberFormat="1" applyFont="1" applyFill="1" applyBorder="1" applyAlignment="1" applyProtection="1">
      <alignment horizontal="left"/>
    </xf>
    <xf numFmtId="0" fontId="10" fillId="2" borderId="4" xfId="2" applyNumberFormat="1" applyFont="1" applyFill="1" applyBorder="1" applyAlignment="1" applyProtection="1">
      <protection locked="0"/>
    </xf>
    <xf numFmtId="0" fontId="7" fillId="0" borderId="0" xfId="2" applyFont="1" applyFill="1" applyBorder="1" applyAlignment="1" applyProtection="1">
      <alignment horizontal="center" vertical="center"/>
    </xf>
    <xf numFmtId="165" fontId="7" fillId="0" borderId="4" xfId="3" applyNumberFormat="1" applyFont="1" applyFill="1" applyBorder="1" applyProtection="1"/>
    <xf numFmtId="0" fontId="4" fillId="0" borderId="38" xfId="2" applyFont="1" applyBorder="1" applyAlignment="1" applyProtection="1">
      <alignment horizontal="right"/>
    </xf>
    <xf numFmtId="0" fontId="12" fillId="0" borderId="37" xfId="0" applyFont="1" applyBorder="1" applyAlignment="1" applyProtection="1">
      <alignment horizontal="left"/>
    </xf>
    <xf numFmtId="164" fontId="4" fillId="0" borderId="1" xfId="3" applyNumberFormat="1" applyFont="1" applyBorder="1" applyAlignment="1" applyProtection="1">
      <alignment horizontal="center" wrapText="1"/>
    </xf>
    <xf numFmtId="0" fontId="12" fillId="0" borderId="31" xfId="0" applyFont="1" applyBorder="1" applyAlignment="1" applyProtection="1">
      <alignment horizontal="left"/>
    </xf>
    <xf numFmtId="166" fontId="4" fillId="0" borderId="1" xfId="3" applyNumberFormat="1" applyFont="1" applyBorder="1" applyProtection="1"/>
    <xf numFmtId="0" fontId="7" fillId="0" borderId="25" xfId="2" applyFont="1" applyBorder="1" applyProtection="1"/>
    <xf numFmtId="0" fontId="7" fillId="0" borderId="0" xfId="2" applyFont="1" applyBorder="1" applyAlignment="1" applyProtection="1">
      <alignment vertical="top"/>
    </xf>
    <xf numFmtId="165" fontId="31" fillId="0" borderId="0" xfId="3" applyNumberFormat="1" applyFont="1" applyFill="1" applyBorder="1" applyProtection="1"/>
    <xf numFmtId="0" fontId="14" fillId="0" borderId="43" xfId="2" applyFont="1" applyBorder="1" applyProtection="1"/>
    <xf numFmtId="165" fontId="14" fillId="0" borderId="0" xfId="3" applyNumberFormat="1" applyFont="1" applyBorder="1" applyAlignment="1" applyProtection="1">
      <alignment vertical="top"/>
    </xf>
    <xf numFmtId="0" fontId="9" fillId="0" borderId="9" xfId="0" applyFont="1" applyBorder="1" applyProtection="1">
      <protection locked="0"/>
    </xf>
    <xf numFmtId="165" fontId="9" fillId="0" borderId="2" xfId="1" applyNumberFormat="1" applyFont="1" applyBorder="1" applyProtection="1">
      <protection locked="0"/>
    </xf>
    <xf numFmtId="0" fontId="0" fillId="0" borderId="0" xfId="0" applyProtection="1">
      <protection locked="0"/>
    </xf>
    <xf numFmtId="49" fontId="0" fillId="0" borderId="2" xfId="0" applyNumberFormat="1" applyBorder="1" applyAlignment="1" applyProtection="1">
      <alignment horizontal="left"/>
      <protection locked="0"/>
    </xf>
    <xf numFmtId="165" fontId="9" fillId="0" borderId="9" xfId="1" applyNumberFormat="1" applyFont="1" applyBorder="1" applyProtection="1">
      <protection locked="0"/>
    </xf>
    <xf numFmtId="49" fontId="0" fillId="0" borderId="9" xfId="0" applyNumberFormat="1" applyBorder="1" applyAlignment="1" applyProtection="1">
      <alignment horizontal="left"/>
      <protection locked="0"/>
    </xf>
    <xf numFmtId="0" fontId="11" fillId="0" borderId="10" xfId="0" applyFont="1" applyBorder="1" applyProtection="1">
      <protection locked="0"/>
    </xf>
    <xf numFmtId="165" fontId="9" fillId="0" borderId="10" xfId="1" applyNumberFormat="1" applyFont="1" applyBorder="1" applyProtection="1">
      <protection locked="0"/>
    </xf>
    <xf numFmtId="165" fontId="12" fillId="0" borderId="2" xfId="1" applyNumberFormat="1" applyFont="1" applyBorder="1" applyProtection="1"/>
    <xf numFmtId="165" fontId="12" fillId="0" borderId="9" xfId="1" applyNumberFormat="1" applyFont="1" applyBorder="1" applyProtection="1"/>
    <xf numFmtId="165" fontId="12" fillId="0" borderId="10" xfId="1" applyNumberFormat="1" applyFont="1" applyBorder="1" applyProtection="1"/>
    <xf numFmtId="165" fontId="8" fillId="3" borderId="1" xfId="1" applyNumberFormat="1" applyFont="1" applyFill="1" applyBorder="1" applyProtection="1"/>
    <xf numFmtId="166" fontId="7" fillId="0" borderId="0" xfId="2" applyNumberFormat="1" applyFont="1" applyProtection="1">
      <protection locked="0"/>
    </xf>
    <xf numFmtId="0" fontId="9" fillId="4" borderId="1" xfId="0" applyFont="1" applyFill="1" applyBorder="1" applyAlignment="1">
      <alignment horizontal="center"/>
    </xf>
    <xf numFmtId="49" fontId="0" fillId="0" borderId="6" xfId="0" applyNumberFormat="1" applyBorder="1" applyAlignment="1">
      <alignment horizontal="center"/>
    </xf>
    <xf numFmtId="49" fontId="0" fillId="0" borderId="0" xfId="0" applyNumberFormat="1" applyBorder="1" applyAlignment="1">
      <alignment horizontal="center"/>
    </xf>
    <xf numFmtId="49" fontId="40" fillId="0" borderId="9" xfId="0" applyNumberFormat="1" applyFont="1" applyBorder="1" applyAlignment="1">
      <alignment horizontal="center"/>
    </xf>
    <xf numFmtId="49" fontId="40" fillId="0" borderId="10" xfId="0" applyNumberFormat="1" applyFont="1" applyBorder="1" applyAlignment="1">
      <alignment horizontal="center"/>
    </xf>
    <xf numFmtId="0" fontId="4" fillId="3" borderId="6" xfId="0" applyNumberFormat="1" applyFont="1" applyFill="1" applyBorder="1" applyAlignment="1" applyProtection="1"/>
    <xf numFmtId="0" fontId="4" fillId="3" borderId="0" xfId="0" applyNumberFormat="1" applyFont="1" applyFill="1" applyBorder="1" applyAlignment="1" applyProtection="1"/>
    <xf numFmtId="0" fontId="4" fillId="3" borderId="7" xfId="0" applyNumberFormat="1" applyFont="1" applyFill="1" applyBorder="1" applyAlignment="1" applyProtection="1"/>
    <xf numFmtId="0" fontId="4" fillId="3" borderId="3" xfId="0" applyNumberFormat="1" applyFont="1" applyFill="1" applyBorder="1" applyAlignment="1" applyProtection="1"/>
    <xf numFmtId="0" fontId="4" fillId="3" borderId="4" xfId="0" applyNumberFormat="1" applyFont="1" applyFill="1" applyBorder="1" applyAlignment="1" applyProtection="1"/>
    <xf numFmtId="0" fontId="4" fillId="3" borderId="5" xfId="0" applyNumberFormat="1" applyFont="1" applyFill="1" applyBorder="1" applyAlignment="1" applyProtection="1"/>
    <xf numFmtId="0" fontId="6" fillId="0" borderId="6" xfId="0" applyFont="1" applyFill="1" applyBorder="1" applyAlignment="1" applyProtection="1">
      <alignment horizontal="center"/>
    </xf>
    <xf numFmtId="0" fontId="6" fillId="0" borderId="0" xfId="0" applyFont="1" applyFill="1" applyBorder="1" applyAlignment="1" applyProtection="1">
      <alignment horizontal="center"/>
    </xf>
    <xf numFmtId="0" fontId="8" fillId="3" borderId="1" xfId="2" applyFont="1" applyFill="1" applyBorder="1" applyAlignment="1" applyProtection="1">
      <alignment horizontal="center" wrapText="1"/>
    </xf>
    <xf numFmtId="0" fontId="8" fillId="3" borderId="1" xfId="2" applyFont="1" applyFill="1" applyBorder="1" applyAlignment="1" applyProtection="1">
      <alignment horizontal="center" vertical="center" wrapText="1"/>
    </xf>
    <xf numFmtId="0" fontId="12" fillId="0" borderId="36" xfId="2" applyFont="1" applyFill="1" applyBorder="1" applyAlignment="1" applyProtection="1">
      <alignment horizontal="right"/>
    </xf>
    <xf numFmtId="0" fontId="4" fillId="0" borderId="9" xfId="0" applyFont="1" applyBorder="1" applyAlignment="1">
      <alignment horizontal="left" vertical="center"/>
    </xf>
    <xf numFmtId="49" fontId="40" fillId="0" borderId="10" xfId="0" applyNumberFormat="1" applyFont="1" applyBorder="1" applyAlignment="1">
      <alignment horizontal="right"/>
    </xf>
    <xf numFmtId="165" fontId="7" fillId="0" borderId="0" xfId="2" applyNumberFormat="1" applyFont="1" applyProtection="1">
      <protection locked="0"/>
    </xf>
    <xf numFmtId="166" fontId="4" fillId="0" borderId="10" xfId="3" applyNumberFormat="1" applyFont="1" applyFill="1" applyBorder="1" applyAlignment="1" applyProtection="1">
      <alignment horizontal="center" wrapText="1"/>
    </xf>
    <xf numFmtId="0" fontId="4" fillId="0" borderId="37" xfId="2" applyFont="1" applyFill="1" applyBorder="1" applyAlignment="1" applyProtection="1">
      <alignment horizontal="right" wrapText="1"/>
    </xf>
    <xf numFmtId="0" fontId="10" fillId="0" borderId="10" xfId="0" applyFont="1" applyBorder="1" applyAlignment="1">
      <alignment horizontal="left" vertical="center"/>
    </xf>
    <xf numFmtId="165" fontId="12" fillId="4" borderId="3" xfId="0" applyNumberFormat="1" applyFont="1" applyFill="1" applyBorder="1"/>
    <xf numFmtId="165" fontId="12" fillId="4" borderId="4" xfId="0" applyNumberFormat="1" applyFont="1" applyFill="1" applyBorder="1"/>
    <xf numFmtId="165" fontId="12" fillId="4" borderId="5" xfId="0" applyNumberFormat="1" applyFont="1" applyFill="1" applyBorder="1"/>
    <xf numFmtId="0" fontId="4" fillId="0" borderId="2" xfId="0" applyFont="1" applyBorder="1" applyAlignment="1">
      <alignment vertical="center"/>
    </xf>
    <xf numFmtId="165" fontId="9" fillId="4" borderId="3" xfId="0" applyNumberFormat="1" applyFont="1" applyFill="1" applyBorder="1" applyAlignment="1">
      <alignment vertical="center"/>
    </xf>
    <xf numFmtId="165" fontId="9" fillId="4" borderId="4" xfId="0" applyNumberFormat="1" applyFont="1" applyFill="1" applyBorder="1" applyAlignment="1">
      <alignment vertical="center"/>
    </xf>
    <xf numFmtId="165" fontId="9" fillId="4" borderId="5" xfId="0" applyNumberFormat="1" applyFont="1" applyFill="1" applyBorder="1" applyAlignment="1">
      <alignment vertical="center"/>
    </xf>
    <xf numFmtId="0" fontId="0" fillId="0" borderId="0" xfId="0" applyAlignment="1">
      <alignment vertical="center"/>
    </xf>
    <xf numFmtId="166" fontId="4" fillId="0" borderId="50" xfId="3" applyNumberFormat="1" applyFont="1" applyFill="1" applyBorder="1" applyAlignment="1" applyProtection="1">
      <alignment horizontal="center" wrapText="1"/>
    </xf>
    <xf numFmtId="49" fontId="0" fillId="0" borderId="10" xfId="0" applyNumberFormat="1" applyBorder="1" applyAlignment="1" applyProtection="1">
      <alignment horizontal="left"/>
      <protection locked="0"/>
    </xf>
    <xf numFmtId="0" fontId="0" fillId="0" borderId="0" xfId="0" applyBorder="1" applyProtection="1">
      <protection locked="0"/>
    </xf>
    <xf numFmtId="0" fontId="2" fillId="0" borderId="0" xfId="0" applyFont="1" applyBorder="1" applyAlignment="1" applyProtection="1">
      <alignment horizontal="right"/>
      <protection locked="0"/>
    </xf>
    <xf numFmtId="0" fontId="0" fillId="0" borderId="0" xfId="0" applyBorder="1" applyAlignment="1" applyProtection="1">
      <alignment vertical="center"/>
      <protection locked="0"/>
    </xf>
    <xf numFmtId="49" fontId="0" fillId="0" borderId="9" xfId="0" applyNumberFormat="1" applyFont="1" applyBorder="1" applyAlignment="1" applyProtection="1">
      <alignment horizontal="left"/>
      <protection locked="0"/>
    </xf>
    <xf numFmtId="49" fontId="0" fillId="0" borderId="10" xfId="0" applyNumberFormat="1" applyFont="1" applyBorder="1" applyAlignment="1" applyProtection="1">
      <alignment horizontal="left"/>
      <protection locked="0"/>
    </xf>
    <xf numFmtId="49" fontId="0" fillId="0" borderId="0" xfId="0" applyNumberFormat="1" applyFont="1" applyBorder="1" applyAlignment="1">
      <alignment horizontal="left"/>
    </xf>
    <xf numFmtId="0" fontId="9" fillId="4" borderId="2" xfId="0" applyFont="1" applyFill="1" applyBorder="1" applyAlignment="1">
      <alignment horizontal="left"/>
    </xf>
    <xf numFmtId="0" fontId="0" fillId="0" borderId="10" xfId="0" applyBorder="1" applyAlignment="1" applyProtection="1">
      <alignment horizontal="left"/>
      <protection locked="0"/>
    </xf>
    <xf numFmtId="0" fontId="0" fillId="0" borderId="0" xfId="0" applyBorder="1" applyAlignment="1">
      <alignment horizontal="left"/>
    </xf>
    <xf numFmtId="0" fontId="9" fillId="4" borderId="1" xfId="0" applyFont="1" applyFill="1" applyBorder="1" applyAlignment="1">
      <alignment horizontal="left"/>
    </xf>
    <xf numFmtId="0" fontId="0" fillId="0" borderId="0" xfId="0" applyAlignment="1">
      <alignment horizontal="left"/>
    </xf>
    <xf numFmtId="0" fontId="8" fillId="3" borderId="1" xfId="0" applyFont="1" applyFill="1" applyBorder="1" applyAlignment="1" applyProtection="1">
      <alignment horizontal="right"/>
    </xf>
    <xf numFmtId="0" fontId="0" fillId="0" borderId="0" xfId="0" applyProtection="1"/>
    <xf numFmtId="165" fontId="5" fillId="3" borderId="4" xfId="0" applyNumberFormat="1" applyFont="1" applyFill="1" applyBorder="1" applyAlignment="1" applyProtection="1">
      <alignment vertical="center"/>
    </xf>
    <xf numFmtId="0" fontId="0" fillId="0" borderId="0" xfId="0" applyBorder="1" applyAlignment="1" applyProtection="1">
      <alignment horizontal="left"/>
    </xf>
    <xf numFmtId="0" fontId="4" fillId="0" borderId="2" xfId="0" applyFont="1" applyBorder="1" applyProtection="1"/>
    <xf numFmtId="165" fontId="9" fillId="4" borderId="3" xfId="0" applyNumberFormat="1" applyFont="1" applyFill="1" applyBorder="1" applyProtection="1"/>
    <xf numFmtId="165" fontId="9" fillId="4" borderId="4" xfId="0" applyNumberFormat="1" applyFont="1" applyFill="1" applyBorder="1" applyProtection="1"/>
    <xf numFmtId="165" fontId="9" fillId="4" borderId="5" xfId="0" applyNumberFormat="1" applyFont="1" applyFill="1" applyBorder="1" applyProtection="1"/>
    <xf numFmtId="0" fontId="9" fillId="4" borderId="1" xfId="0" applyFont="1" applyFill="1" applyBorder="1" applyAlignment="1" applyProtection="1">
      <alignment horizontal="left"/>
    </xf>
    <xf numFmtId="0" fontId="4" fillId="0" borderId="1" xfId="0" applyFont="1" applyBorder="1" applyAlignment="1" applyProtection="1">
      <alignment horizontal="right"/>
    </xf>
    <xf numFmtId="165" fontId="5" fillId="3" borderId="5" xfId="0" applyNumberFormat="1" applyFont="1" applyFill="1" applyBorder="1" applyAlignment="1" applyProtection="1">
      <alignment vertical="center"/>
    </xf>
    <xf numFmtId="0" fontId="5" fillId="3" borderId="4" xfId="0" applyFont="1" applyFill="1" applyBorder="1" applyAlignment="1" applyProtection="1">
      <alignment vertical="center"/>
    </xf>
    <xf numFmtId="0" fontId="5" fillId="3" borderId="5" xfId="0" applyFont="1" applyFill="1" applyBorder="1" applyAlignment="1" applyProtection="1">
      <alignment vertical="center"/>
    </xf>
    <xf numFmtId="0" fontId="41" fillId="3" borderId="3" xfId="0" applyFont="1" applyFill="1" applyBorder="1" applyAlignment="1" applyProtection="1">
      <alignment horizontal="center" vertical="center"/>
    </xf>
    <xf numFmtId="0" fontId="9" fillId="4" borderId="3" xfId="0" applyFont="1" applyFill="1" applyBorder="1" applyProtection="1"/>
    <xf numFmtId="0" fontId="9" fillId="4" borderId="4" xfId="0" applyFont="1" applyFill="1" applyBorder="1" applyProtection="1"/>
    <xf numFmtId="0" fontId="9" fillId="4" borderId="5" xfId="0" applyFont="1" applyFill="1" applyBorder="1" applyProtection="1"/>
    <xf numFmtId="0" fontId="9" fillId="4" borderId="2" xfId="0" applyFont="1" applyFill="1" applyBorder="1" applyAlignment="1" applyProtection="1">
      <alignment horizontal="center"/>
    </xf>
    <xf numFmtId="0" fontId="2" fillId="0" borderId="0" xfId="0" applyFont="1" applyAlignment="1" applyProtection="1">
      <alignment horizontal="right"/>
      <protection locked="0"/>
    </xf>
    <xf numFmtId="0" fontId="9" fillId="4" borderId="1" xfId="0" applyFont="1" applyFill="1" applyBorder="1" applyProtection="1"/>
    <xf numFmtId="2" fontId="0" fillId="0" borderId="0" xfId="0" applyNumberFormat="1" applyProtection="1">
      <protection locked="0"/>
    </xf>
    <xf numFmtId="0" fontId="0" fillId="0" borderId="0" xfId="0" applyAlignment="1" applyProtection="1">
      <alignment vertical="center"/>
      <protection locked="0"/>
    </xf>
    <xf numFmtId="0" fontId="10" fillId="0" borderId="2" xfId="0" applyFont="1" applyBorder="1" applyProtection="1"/>
    <xf numFmtId="165" fontId="4" fillId="5" borderId="1" xfId="1" applyNumberFormat="1" applyFont="1" applyFill="1" applyBorder="1" applyProtection="1"/>
    <xf numFmtId="0" fontId="34" fillId="0" borderId="0" xfId="2" applyFont="1" applyProtection="1"/>
    <xf numFmtId="0" fontId="44" fillId="0" borderId="9" xfId="2" applyFont="1" applyBorder="1" applyAlignment="1" applyProtection="1">
      <alignment horizontal="left" wrapText="1"/>
      <protection locked="0"/>
    </xf>
    <xf numFmtId="0" fontId="4" fillId="0" borderId="3" xfId="2" applyFont="1" applyBorder="1" applyAlignment="1" applyProtection="1">
      <alignment horizontal="right"/>
    </xf>
    <xf numFmtId="0" fontId="0" fillId="0" borderId="6" xfId="0" applyBorder="1" applyProtection="1"/>
    <xf numFmtId="165" fontId="0" fillId="0" borderId="0" xfId="0" applyNumberFormat="1" applyBorder="1" applyProtection="1"/>
    <xf numFmtId="165" fontId="0" fillId="0" borderId="7" xfId="0" applyNumberFormat="1" applyBorder="1" applyProtection="1"/>
    <xf numFmtId="0" fontId="4" fillId="0" borderId="9" xfId="0" applyFont="1" applyBorder="1" applyProtection="1"/>
    <xf numFmtId="165" fontId="12" fillId="0" borderId="9" xfId="3" applyNumberFormat="1" applyFont="1" applyBorder="1" applyAlignment="1" applyProtection="1">
      <alignment horizontal="center" vertical="top" wrapText="1"/>
    </xf>
    <xf numFmtId="165" fontId="0" fillId="0" borderId="0" xfId="0" applyNumberFormat="1" applyProtection="1">
      <protection locked="0"/>
    </xf>
    <xf numFmtId="0" fontId="4" fillId="0" borderId="1" xfId="0" applyFont="1" applyBorder="1" applyProtection="1"/>
    <xf numFmtId="44" fontId="9" fillId="0" borderId="2" xfId="1" applyNumberFormat="1" applyFont="1" applyBorder="1" applyProtection="1">
      <protection locked="0"/>
    </xf>
    <xf numFmtId="44" fontId="12" fillId="0" borderId="2" xfId="1" applyNumberFormat="1" applyFont="1" applyBorder="1" applyProtection="1"/>
    <xf numFmtId="44" fontId="9" fillId="0" borderId="9" xfId="1" applyNumberFormat="1" applyFont="1" applyBorder="1" applyProtection="1">
      <protection locked="0"/>
    </xf>
    <xf numFmtId="44" fontId="12" fillId="0" borderId="9" xfId="1" applyNumberFormat="1" applyFont="1" applyBorder="1" applyProtection="1"/>
    <xf numFmtId="44" fontId="9" fillId="0" borderId="10" xfId="1" applyNumberFormat="1" applyFont="1" applyBorder="1" applyProtection="1">
      <protection locked="0"/>
    </xf>
    <xf numFmtId="44" fontId="12" fillId="0" borderId="10" xfId="1" applyNumberFormat="1" applyFont="1" applyBorder="1" applyProtection="1"/>
    <xf numFmtId="44" fontId="8" fillId="3" borderId="1" xfId="1" applyNumberFormat="1" applyFont="1" applyFill="1" applyBorder="1" applyProtection="1"/>
    <xf numFmtId="44" fontId="12" fillId="0" borderId="2" xfId="1" applyNumberFormat="1" applyFont="1" applyBorder="1" applyProtection="1">
      <protection locked="0"/>
    </xf>
    <xf numFmtId="44" fontId="12" fillId="0" borderId="9" xfId="1" applyNumberFormat="1" applyFont="1" applyBorder="1" applyProtection="1">
      <protection locked="0"/>
    </xf>
    <xf numFmtId="44" fontId="12" fillId="0" borderId="10" xfId="1" applyNumberFormat="1" applyFont="1" applyBorder="1" applyProtection="1">
      <protection locked="0"/>
    </xf>
    <xf numFmtId="44" fontId="4" fillId="7" borderId="1" xfId="1" applyNumberFormat="1" applyFont="1" applyFill="1" applyBorder="1" applyAlignment="1" applyProtection="1">
      <alignment horizontal="center" vertical="center" wrapText="1"/>
    </xf>
    <xf numFmtId="44" fontId="8" fillId="3" borderId="11" xfId="1" applyNumberFormat="1" applyFont="1" applyFill="1" applyBorder="1" applyProtection="1"/>
    <xf numFmtId="44" fontId="9" fillId="0" borderId="9" xfId="1" applyNumberFormat="1" applyFont="1" applyBorder="1" applyAlignment="1" applyProtection="1">
      <alignment vertical="top"/>
      <protection locked="0"/>
    </xf>
    <xf numFmtId="44" fontId="4" fillId="5" borderId="1" xfId="1" applyNumberFormat="1" applyFont="1" applyFill="1" applyBorder="1"/>
    <xf numFmtId="49" fontId="0" fillId="0" borderId="6" xfId="0" applyNumberFormat="1" applyBorder="1" applyAlignment="1" applyProtection="1">
      <alignment horizontal="center"/>
    </xf>
    <xf numFmtId="0" fontId="9" fillId="4" borderId="1" xfId="0" applyFont="1" applyFill="1" applyBorder="1" applyAlignment="1" applyProtection="1">
      <alignment horizontal="center"/>
    </xf>
    <xf numFmtId="0" fontId="0" fillId="0" borderId="14" xfId="0" applyBorder="1" applyAlignment="1" applyProtection="1">
      <alignment horizontal="center"/>
    </xf>
    <xf numFmtId="0" fontId="4" fillId="0" borderId="36" xfId="0" applyFont="1" applyBorder="1" applyProtection="1"/>
    <xf numFmtId="165" fontId="12" fillId="0" borderId="24" xfId="3" applyNumberFormat="1" applyFont="1" applyBorder="1" applyAlignment="1" applyProtection="1">
      <alignment horizontal="center" vertical="top" wrapText="1"/>
    </xf>
    <xf numFmtId="0" fontId="4" fillId="0" borderId="26" xfId="2" applyFont="1" applyBorder="1" applyAlignment="1" applyProtection="1">
      <alignment horizontal="right"/>
    </xf>
    <xf numFmtId="165" fontId="9" fillId="0" borderId="12" xfId="1" applyNumberFormat="1" applyFont="1" applyBorder="1" applyProtection="1">
      <protection locked="0"/>
    </xf>
    <xf numFmtId="165" fontId="9" fillId="0" borderId="7" xfId="1" applyNumberFormat="1" applyFont="1" applyBorder="1" applyProtection="1">
      <protection locked="0"/>
    </xf>
    <xf numFmtId="0" fontId="11" fillId="0" borderId="9" xfId="0" applyFont="1" applyBorder="1" applyProtection="1">
      <protection locked="0"/>
    </xf>
    <xf numFmtId="0" fontId="4" fillId="2" borderId="1" xfId="0" applyFont="1" applyFill="1" applyBorder="1" applyAlignment="1" applyProtection="1">
      <alignment horizontal="right" wrapText="1"/>
    </xf>
    <xf numFmtId="44" fontId="9" fillId="0" borderId="10" xfId="1" applyNumberFormat="1" applyFont="1" applyBorder="1" applyProtection="1"/>
    <xf numFmtId="166" fontId="4" fillId="8" borderId="50" xfId="3" applyNumberFormat="1" applyFont="1" applyFill="1" applyBorder="1" applyAlignment="1" applyProtection="1">
      <alignment horizontal="center" wrapText="1"/>
    </xf>
    <xf numFmtId="166" fontId="4" fillId="8" borderId="40" xfId="3" applyNumberFormat="1" applyFont="1" applyFill="1" applyBorder="1" applyAlignment="1" applyProtection="1">
      <alignment horizontal="center" wrapText="1"/>
    </xf>
    <xf numFmtId="166" fontId="4" fillId="8" borderId="1" xfId="3" applyNumberFormat="1" applyFont="1" applyFill="1" applyBorder="1" applyAlignment="1" applyProtection="1">
      <alignment horizontal="center" wrapText="1"/>
    </xf>
    <xf numFmtId="166" fontId="4" fillId="8" borderId="10" xfId="3" applyNumberFormat="1" applyFont="1" applyFill="1" applyBorder="1" applyAlignment="1" applyProtection="1">
      <alignment horizontal="center" wrapText="1"/>
    </xf>
    <xf numFmtId="166" fontId="7" fillId="8" borderId="27" xfId="2" applyNumberFormat="1" applyFont="1" applyFill="1" applyBorder="1" applyAlignment="1" applyProtection="1">
      <protection locked="0"/>
    </xf>
    <xf numFmtId="164" fontId="7" fillId="0" borderId="0" xfId="2" applyNumberFormat="1" applyFont="1" applyFill="1" applyProtection="1">
      <protection locked="0"/>
    </xf>
    <xf numFmtId="0" fontId="29" fillId="0" borderId="30" xfId="2" applyFont="1" applyFill="1" applyBorder="1" applyAlignment="1" applyProtection="1">
      <alignment horizontal="center" wrapText="1"/>
      <protection hidden="1"/>
    </xf>
    <xf numFmtId="0" fontId="15" fillId="0" borderId="0" xfId="0" applyFont="1" applyBorder="1" applyAlignment="1" applyProtection="1">
      <alignment horizontal="left" vertical="center"/>
    </xf>
    <xf numFmtId="0" fontId="12" fillId="0" borderId="0" xfId="0" applyNumberFormat="1" applyFont="1" applyBorder="1" applyAlignment="1" applyProtection="1">
      <alignment horizontal="left" vertical="center" wrapText="1"/>
    </xf>
    <xf numFmtId="165" fontId="7" fillId="0" borderId="0" xfId="3" applyNumberFormat="1" applyFont="1" applyBorder="1" applyProtection="1"/>
    <xf numFmtId="0" fontId="30" fillId="0" borderId="0" xfId="2" applyFont="1" applyBorder="1" applyAlignment="1" applyProtection="1">
      <protection locked="0"/>
    </xf>
    <xf numFmtId="0" fontId="30" fillId="0" borderId="0" xfId="2" applyFont="1" applyBorder="1" applyAlignment="1" applyProtection="1">
      <alignment horizontal="left"/>
      <protection locked="0"/>
    </xf>
    <xf numFmtId="0" fontId="30" fillId="0" borderId="0" xfId="2" applyFont="1" applyProtection="1">
      <protection locked="0"/>
    </xf>
    <xf numFmtId="0" fontId="42" fillId="0" borderId="10" xfId="0" applyFont="1" applyFill="1" applyBorder="1" applyAlignment="1" applyProtection="1">
      <alignment wrapText="1"/>
    </xf>
    <xf numFmtId="167" fontId="14" fillId="0" borderId="1" xfId="2" applyNumberFormat="1" applyFont="1" applyFill="1" applyBorder="1" applyAlignment="1" applyProtection="1">
      <alignment horizontal="center" wrapText="1"/>
    </xf>
    <xf numFmtId="167" fontId="12" fillId="0" borderId="27" xfId="3" applyNumberFormat="1" applyFont="1" applyFill="1" applyBorder="1" applyAlignment="1" applyProtection="1">
      <alignment horizontal="center" wrapText="1"/>
    </xf>
    <xf numFmtId="0" fontId="4" fillId="0" borderId="31" xfId="2" applyFont="1" applyFill="1" applyBorder="1" applyAlignment="1" applyProtection="1">
      <alignment horizontal="right"/>
    </xf>
    <xf numFmtId="0" fontId="4" fillId="0" borderId="39" xfId="2" applyFont="1" applyFill="1" applyBorder="1" applyAlignment="1" applyProtection="1">
      <alignment horizontal="right" wrapText="1"/>
    </xf>
    <xf numFmtId="0" fontId="30" fillId="0" borderId="49" xfId="2" applyFont="1" applyFill="1" applyBorder="1" applyAlignment="1" applyProtection="1">
      <alignment horizontal="right" wrapText="1"/>
      <protection locked="0"/>
    </xf>
    <xf numFmtId="0" fontId="16" fillId="0" borderId="0" xfId="2" applyFont="1" applyFill="1"/>
    <xf numFmtId="0" fontId="23" fillId="0" borderId="0" xfId="2" applyFont="1" applyFill="1"/>
    <xf numFmtId="0" fontId="26" fillId="0" borderId="0" xfId="2" applyFont="1" applyFill="1" applyAlignment="1">
      <alignment horizontal="center" vertical="center"/>
    </xf>
    <xf numFmtId="0" fontId="14" fillId="0" borderId="0" xfId="2" applyFont="1" applyFill="1" applyAlignment="1" applyProtection="1">
      <alignment vertical="top" wrapText="1"/>
    </xf>
    <xf numFmtId="0" fontId="14" fillId="0" borderId="0" xfId="2" applyFont="1" applyFill="1"/>
    <xf numFmtId="0" fontId="32" fillId="0" borderId="0" xfId="2" applyFont="1" applyFill="1"/>
    <xf numFmtId="0" fontId="26" fillId="0" borderId="0" xfId="2" applyFont="1" applyFill="1" applyAlignment="1">
      <alignment horizontal="center"/>
    </xf>
    <xf numFmtId="0" fontId="14" fillId="0" borderId="0" xfId="2" applyFont="1" applyFill="1" applyAlignment="1">
      <alignment horizontal="left" wrapText="1"/>
    </xf>
    <xf numFmtId="0" fontId="18" fillId="0" borderId="0" xfId="2" applyFont="1" applyBorder="1" applyAlignment="1" applyProtection="1">
      <alignment vertical="center"/>
    </xf>
    <xf numFmtId="164" fontId="9" fillId="0" borderId="18" xfId="3" applyNumberFormat="1" applyFont="1" applyBorder="1" applyAlignment="1" applyProtection="1">
      <protection locked="0"/>
    </xf>
    <xf numFmtId="164" fontId="9" fillId="0" borderId="19" xfId="3" applyNumberFormat="1" applyFont="1" applyBorder="1" applyAlignment="1" applyProtection="1">
      <protection locked="0"/>
    </xf>
    <xf numFmtId="164" fontId="9" fillId="0" borderId="20" xfId="3" applyNumberFormat="1" applyFont="1" applyBorder="1" applyAlignment="1" applyProtection="1">
      <protection locked="0"/>
    </xf>
    <xf numFmtId="0" fontId="14" fillId="0" borderId="0" xfId="2" applyFont="1" applyFill="1" applyBorder="1" applyAlignment="1" applyProtection="1">
      <alignment horizontal="left" wrapText="1"/>
    </xf>
    <xf numFmtId="0" fontId="14" fillId="0" borderId="0" xfId="2" applyFont="1" applyFill="1" applyBorder="1" applyAlignment="1" applyProtection="1">
      <alignment horizontal="left" vertical="top" wrapText="1"/>
    </xf>
    <xf numFmtId="0" fontId="24" fillId="0" borderId="0" xfId="2" applyFont="1" applyFill="1" applyBorder="1" applyAlignment="1" applyProtection="1">
      <alignment horizontal="left" vertical="center"/>
    </xf>
    <xf numFmtId="0" fontId="9" fillId="0" borderId="22" xfId="2" applyFont="1" applyFill="1" applyBorder="1" applyProtection="1"/>
    <xf numFmtId="0" fontId="10" fillId="0" borderId="52" xfId="2" applyFont="1" applyFill="1" applyBorder="1" applyProtection="1"/>
    <xf numFmtId="0" fontId="9" fillId="0" borderId="53" xfId="2" applyFont="1" applyFill="1" applyBorder="1" applyProtection="1"/>
    <xf numFmtId="0" fontId="14" fillId="0" borderId="25" xfId="2" applyFont="1" applyFill="1" applyBorder="1" applyProtection="1"/>
    <xf numFmtId="0" fontId="14" fillId="0" borderId="30" xfId="2" applyFont="1" applyFill="1" applyBorder="1" applyAlignment="1" applyProtection="1">
      <alignment horizontal="left" wrapText="1"/>
    </xf>
    <xf numFmtId="0" fontId="14" fillId="0" borderId="30" xfId="2" applyFont="1" applyFill="1" applyBorder="1" applyProtection="1"/>
    <xf numFmtId="0" fontId="10" fillId="0" borderId="25" xfId="2" applyNumberFormat="1" applyFont="1" applyFill="1" applyBorder="1" applyAlignment="1" applyProtection="1">
      <alignment vertical="center"/>
    </xf>
    <xf numFmtId="0" fontId="8" fillId="0" borderId="25" xfId="2" applyFont="1" applyFill="1" applyBorder="1" applyAlignment="1" applyProtection="1">
      <alignment horizontal="left" vertical="center"/>
    </xf>
    <xf numFmtId="0" fontId="14" fillId="0" borderId="30" xfId="2" applyFont="1" applyFill="1" applyBorder="1" applyAlignment="1" applyProtection="1">
      <alignment horizontal="left" vertical="top" wrapText="1"/>
    </xf>
    <xf numFmtId="0" fontId="10" fillId="0" borderId="25" xfId="2" applyNumberFormat="1" applyFont="1" applyFill="1" applyBorder="1" applyProtection="1"/>
    <xf numFmtId="0" fontId="8" fillId="0" borderId="25" xfId="2" applyFont="1" applyFill="1" applyBorder="1" applyProtection="1"/>
    <xf numFmtId="0" fontId="10" fillId="0" borderId="25" xfId="2" applyNumberFormat="1" applyFont="1" applyFill="1" applyBorder="1" applyAlignment="1" applyProtection="1"/>
    <xf numFmtId="0" fontId="8" fillId="0" borderId="25" xfId="2" applyFont="1" applyFill="1" applyBorder="1" applyAlignment="1" applyProtection="1"/>
    <xf numFmtId="0" fontId="8" fillId="0" borderId="25" xfId="2" applyFont="1" applyFill="1" applyBorder="1" applyAlignment="1" applyProtection="1">
      <alignment horizontal="left" vertical="top"/>
    </xf>
    <xf numFmtId="0" fontId="14" fillId="0" borderId="39" xfId="2" applyFont="1" applyFill="1" applyBorder="1" applyProtection="1"/>
    <xf numFmtId="0" fontId="4" fillId="0" borderId="37" xfId="2" applyFont="1" applyFill="1" applyBorder="1" applyAlignment="1" applyProtection="1">
      <alignment horizontal="center" vertical="top" wrapText="1"/>
    </xf>
    <xf numFmtId="0" fontId="4" fillId="0" borderId="27" xfId="2" applyFont="1" applyFill="1" applyBorder="1" applyAlignment="1" applyProtection="1">
      <alignment horizontal="center" vertical="top" wrapText="1"/>
    </xf>
    <xf numFmtId="0" fontId="36" fillId="0" borderId="52" xfId="2" applyFont="1" applyFill="1" applyBorder="1" applyAlignment="1">
      <alignment horizontal="center"/>
    </xf>
    <xf numFmtId="0" fontId="37" fillId="0" borderId="53" xfId="2" applyFont="1" applyFill="1" applyBorder="1"/>
    <xf numFmtId="0" fontId="36" fillId="0" borderId="25" xfId="2" applyFont="1" applyFill="1" applyBorder="1" applyAlignment="1">
      <alignment horizontal="center"/>
    </xf>
    <xf numFmtId="0" fontId="36" fillId="0" borderId="30" xfId="2" applyFont="1" applyFill="1" applyBorder="1" applyAlignment="1">
      <alignment horizontal="center"/>
    </xf>
    <xf numFmtId="0" fontId="36" fillId="0" borderId="25" xfId="2" applyFont="1" applyFill="1" applyBorder="1" applyAlignment="1">
      <alignment horizontal="center" vertical="center"/>
    </xf>
    <xf numFmtId="0" fontId="36" fillId="0" borderId="30" xfId="2" applyFont="1" applyFill="1" applyBorder="1" applyAlignment="1">
      <alignment horizontal="center" vertical="center"/>
    </xf>
    <xf numFmtId="0" fontId="26" fillId="0" borderId="25" xfId="2" applyFont="1" applyFill="1" applyBorder="1" applyAlignment="1">
      <alignment horizontal="center" vertical="center"/>
    </xf>
    <xf numFmtId="0" fontId="26" fillId="0" borderId="30" xfId="2" applyFont="1" applyFill="1" applyBorder="1" applyAlignment="1">
      <alignment horizontal="center" vertical="center"/>
    </xf>
    <xf numFmtId="0" fontId="32" fillId="0" borderId="25" xfId="2" quotePrefix="1" applyFont="1" applyFill="1" applyBorder="1" applyAlignment="1">
      <alignment horizontal="center" vertical="center"/>
    </xf>
    <xf numFmtId="0" fontId="32" fillId="0" borderId="30" xfId="2" quotePrefix="1" applyFont="1" applyFill="1" applyBorder="1" applyAlignment="1">
      <alignment horizontal="center" vertical="center"/>
    </xf>
    <xf numFmtId="0" fontId="26" fillId="0" borderId="39" xfId="2" applyFont="1" applyFill="1" applyBorder="1" applyAlignment="1">
      <alignment horizontal="center" vertical="center"/>
    </xf>
    <xf numFmtId="0" fontId="26" fillId="0" borderId="42" xfId="2" applyFont="1" applyFill="1" applyBorder="1" applyAlignment="1">
      <alignment horizontal="center" vertical="center"/>
    </xf>
    <xf numFmtId="0" fontId="9" fillId="0" borderId="0" xfId="0" applyFont="1" applyFill="1" applyBorder="1" applyAlignment="1">
      <alignment horizontal="left"/>
    </xf>
    <xf numFmtId="49" fontId="0" fillId="0" borderId="0" xfId="0" applyNumberFormat="1" applyFill="1" applyBorder="1" applyAlignment="1" applyProtection="1">
      <alignment horizontal="left"/>
      <protection locked="0"/>
    </xf>
    <xf numFmtId="0" fontId="0" fillId="0" borderId="0" xfId="0" applyFill="1" applyBorder="1" applyAlignment="1" applyProtection="1">
      <alignment horizontal="left"/>
      <protection locked="0"/>
    </xf>
    <xf numFmtId="0" fontId="9" fillId="0" borderId="31" xfId="2" applyFont="1" applyFill="1" applyBorder="1" applyAlignment="1" applyProtection="1">
      <alignment horizontal="left"/>
      <protection locked="0"/>
    </xf>
    <xf numFmtId="0" fontId="7" fillId="0" borderId="25" xfId="2" applyFont="1" applyFill="1" applyBorder="1" applyAlignment="1" applyProtection="1">
      <alignment wrapText="1"/>
    </xf>
    <xf numFmtId="0" fontId="7" fillId="0" borderId="42" xfId="2" applyFont="1" applyFill="1" applyBorder="1" applyProtection="1">
      <protection locked="0"/>
    </xf>
    <xf numFmtId="0" fontId="8" fillId="3" borderId="1" xfId="0" applyFont="1" applyFill="1" applyBorder="1" applyAlignment="1" applyProtection="1">
      <alignment vertical="top"/>
    </xf>
    <xf numFmtId="0" fontId="8" fillId="3" borderId="8" xfId="0" applyFont="1" applyFill="1" applyBorder="1" applyAlignment="1" applyProtection="1">
      <alignment vertical="top"/>
    </xf>
    <xf numFmtId="2" fontId="12" fillId="9" borderId="2" xfId="1" applyNumberFormat="1" applyFont="1" applyFill="1" applyBorder="1" applyAlignment="1">
      <alignment horizontal="center" vertical="center"/>
    </xf>
    <xf numFmtId="0" fontId="9" fillId="10" borderId="12" xfId="0" applyFont="1" applyFill="1" applyBorder="1" applyAlignment="1">
      <alignment horizontal="left"/>
    </xf>
    <xf numFmtId="0" fontId="9" fillId="10" borderId="2" xfId="0" applyFont="1" applyFill="1" applyBorder="1" applyAlignment="1">
      <alignment horizontal="left"/>
    </xf>
    <xf numFmtId="49" fontId="0" fillId="0" borderId="1" xfId="0" applyNumberFormat="1" applyBorder="1" applyAlignment="1" applyProtection="1">
      <alignment horizontal="left"/>
      <protection locked="0"/>
    </xf>
    <xf numFmtId="44" fontId="0" fillId="0" borderId="0" xfId="0" applyNumberFormat="1" applyAlignment="1">
      <alignment horizontal="left"/>
    </xf>
    <xf numFmtId="0" fontId="10" fillId="0" borderId="10" xfId="0" applyFont="1" applyFill="1" applyBorder="1" applyAlignment="1">
      <alignment horizontal="left" vertical="center"/>
    </xf>
    <xf numFmtId="2" fontId="12" fillId="0" borderId="2" xfId="1" applyNumberFormat="1" applyFont="1" applyFill="1" applyBorder="1" applyAlignment="1">
      <alignment horizontal="center" vertical="center"/>
    </xf>
    <xf numFmtId="44" fontId="4" fillId="7" borderId="1" xfId="1" applyNumberFormat="1" applyFont="1" applyFill="1" applyBorder="1" applyAlignment="1" applyProtection="1">
      <alignment horizontal="center" wrapText="1"/>
    </xf>
    <xf numFmtId="44" fontId="4" fillId="5" borderId="1" xfId="1" applyNumberFormat="1" applyFont="1" applyFill="1" applyBorder="1" applyProtection="1"/>
    <xf numFmtId="44" fontId="8" fillId="0" borderId="1" xfId="1" applyNumberFormat="1" applyFont="1" applyFill="1" applyBorder="1" applyAlignment="1" applyProtection="1"/>
    <xf numFmtId="2" fontId="9" fillId="9" borderId="2" xfId="1" applyNumberFormat="1" applyFont="1" applyFill="1" applyBorder="1" applyAlignment="1" applyProtection="1">
      <alignment horizontal="center" vertical="center"/>
      <protection locked="0"/>
    </xf>
    <xf numFmtId="2" fontId="9" fillId="0" borderId="2" xfId="1" applyNumberFormat="1" applyFont="1" applyFill="1" applyBorder="1" applyAlignment="1" applyProtection="1">
      <alignment horizontal="center" vertical="center"/>
      <protection locked="0"/>
    </xf>
    <xf numFmtId="0" fontId="12" fillId="0" borderId="0" xfId="0" applyFont="1" applyBorder="1" applyAlignment="1" applyProtection="1">
      <alignment horizontal="left" vertical="center" wrapText="1"/>
    </xf>
    <xf numFmtId="0" fontId="12" fillId="0" borderId="0" xfId="0" applyNumberFormat="1" applyFont="1" applyBorder="1" applyAlignment="1" applyProtection="1">
      <alignment horizontal="left" vertical="center" wrapText="1"/>
    </xf>
    <xf numFmtId="0" fontId="12" fillId="0" borderId="0" xfId="0" applyFont="1" applyBorder="1" applyAlignment="1" applyProtection="1">
      <alignment horizontal="center" vertical="center" wrapText="1"/>
    </xf>
    <xf numFmtId="0" fontId="18" fillId="0" borderId="0" xfId="2" applyFont="1" applyBorder="1" applyAlignment="1" applyProtection="1">
      <alignment horizontal="center" vertical="center"/>
    </xf>
    <xf numFmtId="0" fontId="15" fillId="0" borderId="0" xfId="0" applyNumberFormat="1" applyFont="1" applyBorder="1" applyAlignment="1" applyProtection="1">
      <alignment horizontal="center" vertical="center"/>
    </xf>
    <xf numFmtId="0" fontId="17" fillId="0" borderId="0" xfId="0" applyFont="1" applyBorder="1" applyAlignment="1" applyProtection="1">
      <alignment horizontal="center"/>
    </xf>
    <xf numFmtId="0" fontId="18" fillId="0" borderId="0" xfId="0" applyFont="1" applyBorder="1" applyAlignment="1" applyProtection="1">
      <alignment horizontal="center" vertical="center"/>
    </xf>
    <xf numFmtId="0" fontId="12" fillId="0" borderId="0" xfId="2" applyNumberFormat="1" applyFont="1" applyBorder="1" applyAlignment="1" applyProtection="1">
      <alignment horizontal="left" vertical="center" wrapText="1"/>
    </xf>
    <xf numFmtId="0" fontId="12" fillId="0" borderId="0" xfId="2" applyFont="1" applyBorder="1" applyAlignment="1" applyProtection="1">
      <alignment horizontal="left" vertical="center" wrapText="1"/>
    </xf>
    <xf numFmtId="0" fontId="15" fillId="0" borderId="0" xfId="0" applyFont="1" applyBorder="1" applyAlignment="1" applyProtection="1">
      <alignment horizontal="left" vertical="center"/>
    </xf>
    <xf numFmtId="0" fontId="24" fillId="0" borderId="41" xfId="2" applyFont="1" applyFill="1" applyBorder="1" applyAlignment="1" applyProtection="1">
      <alignment horizontal="left" vertical="top"/>
    </xf>
    <xf numFmtId="0" fontId="25" fillId="0" borderId="0" xfId="2" applyNumberFormat="1" applyFont="1" applyFill="1" applyBorder="1" applyAlignment="1" applyProtection="1">
      <alignment horizontal="left" wrapText="1"/>
    </xf>
    <xf numFmtId="0" fontId="25" fillId="0" borderId="30" xfId="2" applyNumberFormat="1" applyFont="1" applyFill="1" applyBorder="1" applyAlignment="1" applyProtection="1">
      <alignment horizontal="left" wrapText="1"/>
    </xf>
    <xf numFmtId="0" fontId="14" fillId="0" borderId="41" xfId="2" applyFont="1" applyFill="1" applyBorder="1" applyAlignment="1" applyProtection="1">
      <alignment horizontal="left" vertical="center" wrapText="1"/>
    </xf>
    <xf numFmtId="0" fontId="14" fillId="0" borderId="42" xfId="2" applyFont="1" applyFill="1" applyBorder="1" applyAlignment="1" applyProtection="1">
      <alignment horizontal="left" vertical="center" wrapText="1"/>
    </xf>
    <xf numFmtId="0" fontId="14" fillId="0" borderId="0" xfId="2" applyFont="1" applyFill="1" applyBorder="1" applyAlignment="1" applyProtection="1">
      <alignment horizontal="left" wrapText="1"/>
    </xf>
    <xf numFmtId="0" fontId="14" fillId="0" borderId="0" xfId="2" applyNumberFormat="1" applyFont="1" applyFill="1" applyBorder="1" applyAlignment="1" applyProtection="1">
      <alignment horizontal="left" wrapText="1"/>
    </xf>
    <xf numFmtId="0" fontId="14" fillId="0" borderId="30" xfId="2" applyFont="1" applyFill="1" applyBorder="1" applyAlignment="1" applyProtection="1">
      <alignment horizontal="left" wrapText="1"/>
    </xf>
    <xf numFmtId="0" fontId="10" fillId="0" borderId="25" xfId="2" applyNumberFormat="1" applyFont="1" applyFill="1" applyBorder="1" applyAlignment="1" applyProtection="1">
      <alignment horizontal="left" vertical="top" wrapText="1"/>
    </xf>
    <xf numFmtId="0" fontId="10" fillId="0" borderId="0" xfId="2" applyFont="1" applyFill="1" applyBorder="1" applyAlignment="1" applyProtection="1">
      <alignment horizontal="left" vertical="top" wrapText="1"/>
    </xf>
    <xf numFmtId="0" fontId="10" fillId="0" borderId="30" xfId="2" applyFont="1" applyFill="1" applyBorder="1" applyAlignment="1" applyProtection="1">
      <alignment horizontal="left" vertical="top" wrapText="1"/>
    </xf>
    <xf numFmtId="0" fontId="14" fillId="0" borderId="0" xfId="2" applyNumberFormat="1" applyFont="1" applyFill="1" applyBorder="1" applyAlignment="1" applyProtection="1">
      <alignment horizontal="left" vertical="center" wrapText="1"/>
    </xf>
    <xf numFmtId="0" fontId="14" fillId="0" borderId="0" xfId="2" applyFont="1" applyFill="1" applyBorder="1" applyAlignment="1" applyProtection="1">
      <alignment horizontal="left" vertical="center" wrapText="1"/>
    </xf>
    <xf numFmtId="0" fontId="14" fillId="0" borderId="30" xfId="2" applyFont="1" applyFill="1" applyBorder="1" applyAlignment="1" applyProtection="1">
      <alignment horizontal="left" vertical="center" wrapText="1"/>
    </xf>
    <xf numFmtId="0" fontId="32" fillId="0" borderId="25" xfId="2" quotePrefix="1" applyFont="1" applyFill="1" applyBorder="1" applyAlignment="1">
      <alignment horizontal="center" vertical="center"/>
    </xf>
    <xf numFmtId="0" fontId="32" fillId="0" borderId="30" xfId="2" quotePrefix="1" applyFont="1" applyFill="1" applyBorder="1" applyAlignment="1">
      <alignment horizontal="center" vertical="center"/>
    </xf>
    <xf numFmtId="0" fontId="8" fillId="0" borderId="54" xfId="2" applyNumberFormat="1" applyFont="1" applyFill="1" applyBorder="1" applyAlignment="1" applyProtection="1">
      <alignment horizontal="center" vertical="center" wrapText="1"/>
    </xf>
    <xf numFmtId="0" fontId="8" fillId="0" borderId="55" xfId="2" applyNumberFormat="1" applyFont="1" applyFill="1" applyBorder="1" applyAlignment="1" applyProtection="1">
      <alignment horizontal="center" vertical="center" wrapText="1"/>
    </xf>
    <xf numFmtId="0" fontId="14" fillId="0" borderId="0" xfId="2" applyFont="1" applyFill="1" applyBorder="1" applyAlignment="1" applyProtection="1">
      <alignment horizontal="left" vertical="top" wrapText="1"/>
    </xf>
    <xf numFmtId="0" fontId="14" fillId="0" borderId="30" xfId="2" applyFont="1" applyFill="1" applyBorder="1" applyAlignment="1" applyProtection="1">
      <alignment horizontal="left" vertical="top" wrapText="1"/>
    </xf>
    <xf numFmtId="0" fontId="15" fillId="0" borderId="28" xfId="2" applyFont="1" applyFill="1" applyBorder="1" applyAlignment="1" applyProtection="1">
      <alignment horizontal="left" vertical="center"/>
    </xf>
    <xf numFmtId="0" fontId="15" fillId="0" borderId="29" xfId="2" applyFont="1" applyFill="1" applyBorder="1" applyAlignment="1" applyProtection="1">
      <alignment horizontal="left" vertical="center"/>
    </xf>
    <xf numFmtId="0" fontId="15" fillId="0" borderId="23" xfId="2" applyFont="1" applyFill="1" applyBorder="1" applyAlignment="1" applyProtection="1">
      <alignment horizontal="left" vertical="center"/>
    </xf>
    <xf numFmtId="0" fontId="15" fillId="0" borderId="38" xfId="2" applyFont="1" applyFill="1" applyBorder="1" applyAlignment="1" applyProtection="1">
      <alignment horizontal="left" vertical="center"/>
    </xf>
    <xf numFmtId="0" fontId="15" fillId="0" borderId="14" xfId="2" applyFont="1" applyFill="1" applyBorder="1" applyAlignment="1" applyProtection="1">
      <alignment horizontal="left" vertical="center"/>
    </xf>
    <xf numFmtId="0" fontId="15" fillId="0" borderId="51" xfId="2" applyFont="1" applyFill="1" applyBorder="1" applyAlignment="1" applyProtection="1">
      <alignment horizontal="left" vertical="center"/>
    </xf>
    <xf numFmtId="0" fontId="24" fillId="0" borderId="0" xfId="2" applyFont="1" applyFill="1" applyBorder="1" applyAlignment="1" applyProtection="1">
      <alignment horizontal="left" vertical="center"/>
    </xf>
    <xf numFmtId="0" fontId="34" fillId="0" borderId="0" xfId="2" applyFont="1" applyAlignment="1" applyProtection="1">
      <alignment horizontal="left"/>
    </xf>
    <xf numFmtId="0" fontId="8" fillId="5" borderId="31" xfId="0" applyFont="1" applyFill="1" applyBorder="1" applyAlignment="1" applyProtection="1">
      <alignment horizontal="left" vertical="center"/>
    </xf>
    <xf numFmtId="0" fontId="8" fillId="5" borderId="4"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6" fillId="0" borderId="28" xfId="2" applyFont="1" applyBorder="1" applyAlignment="1" applyProtection="1">
      <alignment horizontal="center" vertical="center"/>
    </xf>
    <xf numFmtId="0" fontId="6" fillId="0" borderId="29" xfId="2" applyFont="1" applyBorder="1" applyAlignment="1" applyProtection="1">
      <alignment horizontal="center" vertical="center"/>
    </xf>
    <xf numFmtId="0" fontId="6" fillId="0" borderId="23" xfId="2" applyFont="1" applyBorder="1" applyAlignment="1" applyProtection="1">
      <alignment horizontal="center" vertical="center"/>
    </xf>
    <xf numFmtId="0" fontId="6" fillId="2" borderId="31" xfId="2" applyFont="1" applyFill="1" applyBorder="1" applyAlignment="1" applyProtection="1">
      <alignment horizontal="center"/>
    </xf>
    <xf numFmtId="0" fontId="6" fillId="2" borderId="4" xfId="2" applyFont="1" applyFill="1" applyBorder="1" applyAlignment="1" applyProtection="1">
      <alignment horizontal="center"/>
    </xf>
    <xf numFmtId="0" fontId="6" fillId="2" borderId="32" xfId="2" applyFont="1" applyFill="1" applyBorder="1" applyAlignment="1" applyProtection="1">
      <alignment horizontal="center"/>
    </xf>
    <xf numFmtId="0" fontId="8" fillId="2" borderId="31" xfId="2" applyNumberFormat="1" applyFont="1" applyFill="1" applyBorder="1" applyAlignment="1" applyProtection="1">
      <alignment horizontal="left"/>
    </xf>
    <xf numFmtId="0" fontId="8" fillId="2" borderId="4" xfId="2" applyNumberFormat="1" applyFont="1" applyFill="1" applyBorder="1" applyAlignment="1" applyProtection="1">
      <alignment horizontal="left"/>
    </xf>
    <xf numFmtId="0" fontId="8" fillId="2" borderId="32" xfId="2" applyNumberFormat="1" applyFont="1" applyFill="1" applyBorder="1" applyAlignment="1" applyProtection="1">
      <alignment horizontal="left"/>
    </xf>
    <xf numFmtId="0" fontId="9" fillId="0" borderId="31" xfId="2" applyNumberFormat="1" applyFont="1" applyFill="1" applyBorder="1" applyAlignment="1" applyProtection="1">
      <alignment horizontal="left"/>
      <protection locked="0"/>
    </xf>
    <xf numFmtId="0" fontId="9" fillId="0" borderId="4" xfId="2" applyNumberFormat="1" applyFont="1" applyFill="1" applyBorder="1" applyAlignment="1" applyProtection="1">
      <alignment horizontal="left"/>
      <protection locked="0"/>
    </xf>
    <xf numFmtId="0" fontId="9" fillId="0" borderId="32" xfId="2" applyNumberFormat="1" applyFont="1" applyFill="1" applyBorder="1" applyAlignment="1" applyProtection="1">
      <alignment horizontal="left"/>
      <protection locked="0"/>
    </xf>
    <xf numFmtId="0" fontId="9" fillId="0" borderId="31" xfId="2" applyFont="1" applyFill="1" applyBorder="1" applyAlignment="1" applyProtection="1">
      <alignment horizontal="left"/>
      <protection locked="0"/>
    </xf>
    <xf numFmtId="0" fontId="9" fillId="0" borderId="4" xfId="2" applyFont="1" applyFill="1" applyBorder="1" applyAlignment="1" applyProtection="1">
      <alignment horizontal="left"/>
      <protection locked="0"/>
    </xf>
    <xf numFmtId="0" fontId="9" fillId="0" borderId="32" xfId="2" applyFont="1" applyFill="1" applyBorder="1" applyAlignment="1" applyProtection="1">
      <alignment horizontal="left"/>
      <protection locked="0"/>
    </xf>
    <xf numFmtId="0" fontId="8" fillId="5" borderId="3" xfId="2" applyFont="1" applyFill="1" applyBorder="1" applyAlignment="1" applyProtection="1">
      <alignment horizontal="center" vertical="center"/>
    </xf>
    <xf numFmtId="0" fontId="8" fillId="5" borderId="4" xfId="2" applyFont="1" applyFill="1" applyBorder="1" applyAlignment="1" applyProtection="1">
      <alignment horizontal="center" vertical="center"/>
    </xf>
    <xf numFmtId="0" fontId="8" fillId="5" borderId="5" xfId="2" applyFont="1" applyFill="1" applyBorder="1" applyAlignment="1" applyProtection="1">
      <alignment horizontal="center" vertical="center"/>
    </xf>
    <xf numFmtId="0" fontId="6" fillId="0" borderId="8" xfId="0" applyFont="1" applyBorder="1" applyAlignment="1" applyProtection="1">
      <alignment horizontal="center" vertical="center"/>
    </xf>
    <xf numFmtId="0" fontId="6" fillId="0" borderId="22" xfId="0" applyFont="1" applyBorder="1" applyAlignment="1" applyProtection="1">
      <alignment horizontal="center" vertical="center"/>
    </xf>
    <xf numFmtId="0" fontId="6" fillId="0" borderId="12" xfId="0" applyFont="1" applyBorder="1" applyAlignment="1" applyProtection="1">
      <alignment horizontal="center" vertical="center"/>
    </xf>
    <xf numFmtId="0" fontId="7" fillId="0" borderId="6" xfId="0" applyFont="1" applyBorder="1" applyAlignment="1" applyProtection="1">
      <alignment horizontal="center"/>
    </xf>
    <xf numFmtId="0" fontId="7" fillId="0" borderId="0" xfId="0" applyFont="1" applyBorder="1" applyAlignment="1" applyProtection="1">
      <alignment horizontal="center"/>
    </xf>
    <xf numFmtId="0" fontId="7" fillId="0" borderId="7" xfId="0" applyFont="1" applyBorder="1" applyAlignment="1" applyProtection="1">
      <alignment horizontal="center"/>
    </xf>
    <xf numFmtId="0" fontId="6" fillId="3" borderId="6" xfId="0" applyFont="1" applyFill="1" applyBorder="1" applyAlignment="1" applyProtection="1">
      <alignment horizontal="center"/>
    </xf>
    <xf numFmtId="0" fontId="6" fillId="3" borderId="0" xfId="0" applyFont="1" applyFill="1" applyBorder="1" applyAlignment="1" applyProtection="1">
      <alignment horizontal="center"/>
    </xf>
    <xf numFmtId="0" fontId="6" fillId="3" borderId="7" xfId="0" applyFont="1" applyFill="1" applyBorder="1" applyAlignment="1" applyProtection="1">
      <alignment horizontal="center"/>
    </xf>
    <xf numFmtId="0" fontId="6" fillId="0" borderId="6"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7" xfId="0" applyFont="1" applyFill="1" applyBorder="1" applyAlignment="1" applyProtection="1">
      <alignment horizontal="center"/>
    </xf>
    <xf numFmtId="0" fontId="8" fillId="3" borderId="6"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0" fontId="8" fillId="3" borderId="7" xfId="0" applyNumberFormat="1" applyFont="1" applyFill="1" applyBorder="1" applyAlignment="1" applyProtection="1">
      <alignment horizontal="left"/>
    </xf>
    <xf numFmtId="0" fontId="12" fillId="0" borderId="6" xfId="0" applyNumberFormat="1" applyFont="1" applyFill="1" applyBorder="1" applyAlignment="1" applyProtection="1">
      <alignment horizontal="left"/>
    </xf>
    <xf numFmtId="0" fontId="12" fillId="0" borderId="0" xfId="0" applyNumberFormat="1" applyFont="1" applyFill="1" applyBorder="1" applyAlignment="1" applyProtection="1">
      <alignment horizontal="left"/>
    </xf>
    <xf numFmtId="0" fontId="12" fillId="0" borderId="7" xfId="0" applyNumberFormat="1" applyFont="1" applyFill="1" applyBorder="1" applyAlignment="1" applyProtection="1">
      <alignment horizontal="left"/>
    </xf>
    <xf numFmtId="0" fontId="4" fillId="3" borderId="6" xfId="0" applyNumberFormat="1" applyFont="1" applyFill="1" applyBorder="1" applyAlignment="1" applyProtection="1">
      <alignment horizontal="left"/>
    </xf>
    <xf numFmtId="0" fontId="4" fillId="3" borderId="0" xfId="0" applyNumberFormat="1" applyFont="1" applyFill="1" applyBorder="1" applyAlignment="1" applyProtection="1">
      <alignment horizontal="left"/>
    </xf>
    <xf numFmtId="0" fontId="4" fillId="3" borderId="7" xfId="0" applyNumberFormat="1" applyFont="1" applyFill="1" applyBorder="1" applyAlignment="1" applyProtection="1">
      <alignment horizontal="left"/>
    </xf>
    <xf numFmtId="0" fontId="12" fillId="0" borderId="6" xfId="0" applyFont="1" applyFill="1" applyBorder="1" applyAlignment="1" applyProtection="1">
      <alignment horizontal="left"/>
    </xf>
    <xf numFmtId="0" fontId="12" fillId="0" borderId="0" xfId="0" applyFont="1" applyFill="1" applyBorder="1" applyAlignment="1" applyProtection="1">
      <alignment horizontal="left"/>
    </xf>
    <xf numFmtId="0" fontId="12" fillId="0" borderId="7" xfId="0" applyFont="1" applyFill="1" applyBorder="1" applyAlignment="1" applyProtection="1">
      <alignment horizontal="left"/>
    </xf>
    <xf numFmtId="0" fontId="12" fillId="0" borderId="3" xfId="0" applyFont="1" applyFill="1" applyBorder="1" applyAlignment="1" applyProtection="1">
      <alignment horizontal="left"/>
    </xf>
    <xf numFmtId="0" fontId="12" fillId="0" borderId="4" xfId="0" applyFont="1" applyFill="1" applyBorder="1" applyAlignment="1" applyProtection="1">
      <alignment horizontal="left"/>
    </xf>
    <xf numFmtId="0" fontId="12" fillId="0" borderId="5" xfId="0" applyFont="1" applyFill="1" applyBorder="1" applyAlignment="1" applyProtection="1">
      <alignment horizontal="left"/>
    </xf>
    <xf numFmtId="0" fontId="8" fillId="5" borderId="3" xfId="2" applyFont="1" applyFill="1" applyBorder="1" applyAlignment="1" applyProtection="1">
      <alignment horizontal="left" vertical="center"/>
    </xf>
    <xf numFmtId="0" fontId="8" fillId="5" borderId="4" xfId="2" applyFont="1" applyFill="1" applyBorder="1" applyAlignment="1" applyProtection="1">
      <alignment horizontal="left" vertical="center"/>
    </xf>
    <xf numFmtId="0" fontId="8" fillId="5" borderId="5" xfId="2" applyFont="1" applyFill="1" applyBorder="1" applyAlignment="1" applyProtection="1">
      <alignment horizontal="left" vertical="center"/>
    </xf>
    <xf numFmtId="0" fontId="4" fillId="3" borderId="3" xfId="0" applyNumberFormat="1" applyFont="1" applyFill="1" applyBorder="1" applyAlignment="1" applyProtection="1">
      <alignment horizontal="left"/>
    </xf>
    <xf numFmtId="0" fontId="4" fillId="3" borderId="4" xfId="0" applyNumberFormat="1" applyFont="1" applyFill="1" applyBorder="1" applyAlignment="1" applyProtection="1">
      <alignment horizontal="left"/>
    </xf>
    <xf numFmtId="0" fontId="4" fillId="3" borderId="5" xfId="0" applyNumberFormat="1" applyFont="1" applyFill="1" applyBorder="1" applyAlignment="1" applyProtection="1">
      <alignment horizontal="left"/>
    </xf>
    <xf numFmtId="0" fontId="12" fillId="0" borderId="3" xfId="0" applyNumberFormat="1" applyFont="1" applyFill="1" applyBorder="1" applyAlignment="1" applyProtection="1">
      <alignment horizontal="left"/>
    </xf>
    <xf numFmtId="0" fontId="12" fillId="0" borderId="4" xfId="0" applyNumberFormat="1" applyFont="1" applyFill="1" applyBorder="1" applyAlignment="1" applyProtection="1">
      <alignment horizontal="left"/>
    </xf>
    <xf numFmtId="0" fontId="12" fillId="0" borderId="5" xfId="0" applyNumberFormat="1" applyFont="1" applyFill="1" applyBorder="1" applyAlignment="1" applyProtection="1">
      <alignment horizontal="left"/>
    </xf>
    <xf numFmtId="0" fontId="6" fillId="3" borderId="3" xfId="0" applyFont="1" applyFill="1" applyBorder="1" applyAlignment="1" applyProtection="1">
      <alignment horizontal="center"/>
    </xf>
    <xf numFmtId="0" fontId="6" fillId="3" borderId="4" xfId="0" applyFont="1" applyFill="1" applyBorder="1" applyAlignment="1" applyProtection="1">
      <alignment horizontal="center"/>
    </xf>
    <xf numFmtId="0" fontId="6" fillId="3" borderId="5" xfId="0" applyFont="1" applyFill="1" applyBorder="1" applyAlignment="1" applyProtection="1">
      <alignment horizontal="center"/>
    </xf>
    <xf numFmtId="0" fontId="6" fillId="0" borderId="6" xfId="0" applyFont="1" applyBorder="1" applyAlignment="1" applyProtection="1">
      <alignment horizontal="center" vertical="center"/>
    </xf>
    <xf numFmtId="0" fontId="6" fillId="0" borderId="0" xfId="0" applyFont="1" applyBorder="1" applyAlignment="1" applyProtection="1">
      <alignment horizontal="center" vertical="center"/>
    </xf>
  </cellXfs>
  <cellStyles count="4">
    <cellStyle name="Monétaire" xfId="1" builtinId="4"/>
    <cellStyle name="Monétaire 2" xfId="3"/>
    <cellStyle name="Normal" xfId="0" builtinId="0"/>
    <cellStyle name="Normal 2" xfId="2"/>
  </cellStyles>
  <dxfs count="160">
    <dxf>
      <numFmt numFmtId="165" formatCode="_ * #,##0_)\ &quot;$&quot;_ ;_ * \(#,##0\)\ &quot;$&quot;_ ;_ * &quot;-&quot;??_)\ &quot;$&quot;_ ;_ @_ "/>
      <border diagonalUp="0" diagonalDown="0" outline="0">
        <left/>
        <right/>
        <top style="thin">
          <color auto="1"/>
        </top>
        <bottom style="thin">
          <color auto="1"/>
        </bottom>
      </border>
    </dxf>
    <dxf>
      <font>
        <b val="0"/>
        <i val="0"/>
        <strike val="0"/>
        <condense val="0"/>
        <extend val="0"/>
        <outline val="0"/>
        <shadow val="0"/>
        <u val="none"/>
        <vertAlign val="baseline"/>
        <sz val="11"/>
        <color rgb="FF3333FF"/>
        <name val="Arial"/>
        <scheme val="none"/>
      </font>
      <numFmt numFmtId="165" formatCode="_ * #,##0_)\ &quot;$&quot;_ ;_ * \(#,##0\)\ &quot;$&quot;_ ;_ * &quot;-&quot;??_)\ &quot;$&quot;_ ;_ @_ "/>
      <alignment horizontal="general" vertical="top" textRotation="0" wrapText="0" indent="0" justifyLastLine="0" shrinkToFit="0" readingOrder="0"/>
      <border diagonalUp="0" diagonalDown="0" outline="0">
        <left/>
        <right/>
        <top style="thin">
          <color auto="1"/>
        </top>
        <bottom style="thin">
          <color auto="1"/>
        </bottom>
      </border>
      <protection locked="0" hidden="0"/>
    </dxf>
    <dxf>
      <border diagonalUp="0" diagonalDown="0">
        <left/>
        <right/>
        <top style="thin">
          <color auto="1"/>
        </top>
        <bottom style="thin">
          <color auto="1"/>
        </bottom>
        <vertical/>
        <horizontal style="thin">
          <color auto="1"/>
        </horizontal>
      </border>
    </dxf>
    <dxf>
      <border outline="0">
        <left style="thin">
          <color indexed="64"/>
        </left>
        <bottom style="thin">
          <color indexed="64"/>
        </bottom>
      </border>
    </dxf>
    <dxf>
      <font>
        <strike val="0"/>
        <outline val="0"/>
        <shadow val="0"/>
        <u val="none"/>
        <vertAlign val="baseline"/>
        <sz val="11"/>
        <color auto="1"/>
        <name val="Arial"/>
        <scheme val="none"/>
      </font>
      <protection locked="1" hidden="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b val="0"/>
        <i val="0"/>
        <strike val="0"/>
        <condense val="0"/>
        <extend val="0"/>
        <outline val="0"/>
        <shadow val="0"/>
        <u val="none"/>
        <vertAlign val="baseline"/>
        <sz val="11"/>
        <color theme="4" tint="0.79998168889431442"/>
        <name val="Calibri"/>
        <scheme val="minor"/>
      </font>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b val="0"/>
        <i val="0"/>
        <strike val="0"/>
        <condense val="0"/>
        <extend val="0"/>
        <outline val="0"/>
        <shadow val="0"/>
        <u val="none"/>
        <vertAlign val="baseline"/>
        <sz val="11"/>
        <color theme="4" tint="0.79998168889431442"/>
        <name val="Calibri"/>
        <scheme val="minor"/>
      </font>
      <fill>
        <patternFill patternType="solid">
          <fgColor indexed="64"/>
          <bgColor theme="4" tint="0.79998168889431442"/>
        </patternFill>
      </fill>
      <alignment horizontal="general" vertical="center" textRotation="0" wrapText="0" indent="0" justifyLastLine="0" shrinkToFit="0" readingOrder="0"/>
      <protection locked="1" hidden="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0" formatCode="General"/>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color rgb="FF3333FF"/>
        <name val="Arial"/>
        <scheme val="none"/>
      </font>
      <numFmt numFmtId="165" formatCode="_ * #,##0_)\ &quot;$&quot;_ ;_ * \(#,##0\)\ &quot;$&quot;_ ;_ * &quot;-&quot;??_)\ &quot;$&quot;_ ;_ @_ "/>
      <alignment horizontal="general" vertical="top" textRotation="0" wrapText="0" indent="0" justifyLastLine="0" shrinkToFit="0" readingOrder="0"/>
      <protection locked="0" hidden="0"/>
    </dxf>
    <dxf>
      <font>
        <b val="0"/>
        <i val="0"/>
        <strike val="0"/>
        <condense val="0"/>
        <extend val="0"/>
        <outline val="0"/>
        <shadow val="0"/>
        <u val="none"/>
        <vertAlign val="baseline"/>
        <sz val="11"/>
        <color rgb="FF3333FF"/>
        <name val="Arial"/>
        <scheme val="none"/>
      </font>
      <numFmt numFmtId="165" formatCode="_ * #,##0_)\ &quot;$&quot;_ ;_ * \(#,##0\)\ &quot;$&quot;_ ;_ * &quot;-&quot;??_)\ &quot;$&quot;_ ;_ @_ "/>
      <alignment horizontal="general" vertical="top" textRotation="0" wrapText="0" indent="0" justifyLastLine="0" shrinkToFit="0" readingOrder="0"/>
      <protection locked="0" hidden="0"/>
    </dxf>
    <dxf>
      <border outline="0">
        <left style="medium">
          <color indexed="64"/>
        </left>
      </border>
    </dxf>
    <dxf>
      <font>
        <strike val="0"/>
        <outline val="0"/>
        <shadow val="0"/>
        <u val="none"/>
        <vertAlign val="baseline"/>
        <sz val="11"/>
        <color auto="1"/>
        <name val="Arial"/>
        <scheme val="none"/>
      </font>
      <protection locked="1" hidden="0"/>
    </dxf>
    <dxf>
      <font>
        <strike val="0"/>
        <outline val="0"/>
        <shadow val="0"/>
        <u val="none"/>
        <vertAlign val="baseline"/>
        <sz val="11"/>
        <name val="Arial"/>
        <scheme val="none"/>
      </font>
      <numFmt numFmtId="0" formatCode="General"/>
    </dxf>
    <dxf>
      <font>
        <strike val="0"/>
        <outline val="0"/>
        <shadow val="0"/>
        <u val="none"/>
        <vertAlign val="baseline"/>
        <sz val="11"/>
        <name val="Arial"/>
        <scheme val="none"/>
      </font>
    </dxf>
    <dxf>
      <font>
        <strike val="0"/>
        <outline val="0"/>
        <shadow val="0"/>
        <u val="none"/>
        <vertAlign val="baseline"/>
        <sz val="11"/>
        <name val="Arial"/>
        <scheme val="none"/>
      </font>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color auto="1"/>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1" hidden="0"/>
    </dxf>
    <dxf>
      <font>
        <strike val="0"/>
        <outline val="0"/>
        <shadow val="0"/>
        <u val="none"/>
        <vertAlign val="baseline"/>
        <sz val="11"/>
        <color rgb="FF3333FF"/>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0" hidden="0"/>
    </dxf>
    <dxf>
      <font>
        <strike val="0"/>
        <outline val="0"/>
        <shadow val="0"/>
        <u val="none"/>
        <vertAlign val="baseline"/>
        <sz val="11"/>
        <color rgb="FF3333FF"/>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0" hidden="0"/>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color auto="1"/>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1" hidden="0"/>
    </dxf>
    <dxf>
      <font>
        <strike val="0"/>
        <outline val="0"/>
        <shadow val="0"/>
        <u val="none"/>
        <vertAlign val="baseline"/>
        <sz val="11"/>
        <color rgb="FF3333FF"/>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0" hidden="0"/>
    </dxf>
    <dxf>
      <font>
        <strike val="0"/>
        <outline val="0"/>
        <shadow val="0"/>
        <u val="none"/>
        <vertAlign val="baseline"/>
        <sz val="11"/>
        <color rgb="FF3333FF"/>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0" hidden="0"/>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protection locked="1" hidden="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b val="0"/>
        <i val="0"/>
        <strike val="0"/>
        <condense val="0"/>
        <extend val="0"/>
        <outline val="0"/>
        <shadow val="0"/>
        <u val="none"/>
        <vertAlign val="baseline"/>
        <sz val="11"/>
        <color theme="4" tint="0.79998168889431442"/>
        <name val="Calibri"/>
        <scheme val="minor"/>
      </font>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b val="0"/>
        <i val="0"/>
        <strike val="0"/>
        <condense val="0"/>
        <extend val="0"/>
        <outline val="0"/>
        <shadow val="0"/>
        <u val="none"/>
        <vertAlign val="baseline"/>
        <sz val="11"/>
        <color theme="4" tint="0.79998168889431442"/>
        <name val="Calibri"/>
        <scheme val="minor"/>
      </font>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11"/>
        <color auto="1"/>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1" hidden="0"/>
    </dxf>
    <dxf>
      <font>
        <strike val="0"/>
        <outline val="0"/>
        <shadow val="0"/>
        <u val="none"/>
        <vertAlign val="baseline"/>
        <sz val="11"/>
        <color rgb="FF3333FF"/>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0" hidden="0"/>
    </dxf>
    <dxf>
      <font>
        <strike val="0"/>
        <outline val="0"/>
        <shadow val="0"/>
        <u val="none"/>
        <vertAlign val="baseline"/>
        <sz val="11"/>
        <color rgb="FF3333FF"/>
        <name val="Arial"/>
        <scheme val="none"/>
      </font>
      <numFmt numFmtId="34" formatCode="_ * #,##0.00_)\ &quot;$&quot;_ ;_ * \(#,##0.00\)\ &quot;$&quot;_ ;_ * &quot;-&quot;??_)\ &quot;$&quot;_ ;_ @_ "/>
      <border diagonalUp="0" diagonalDown="0">
        <left style="thin">
          <color indexed="64"/>
        </left>
        <right style="thin">
          <color indexed="64"/>
        </right>
        <top/>
        <bottom/>
        <vertical/>
        <horizontal/>
      </border>
      <protection locked="0" hidden="0"/>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rgb="FF000000"/>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numFmt numFmtId="34" formatCode="_ * #,##0.00_)\ &quot;$&quot;_ ;_ * \(#,##0.00\)\ &quot;$&quot;_ ;_ * &quot;-&quot;??_)\ &quot;$&quot;_ ;_ @_ "/>
      <border diagonalUp="0" diagonalDown="0" outline="0">
        <left style="thin">
          <color indexed="64"/>
        </left>
        <right/>
        <top style="thin">
          <color auto="1"/>
        </top>
        <bottom style="thin">
          <color auto="1"/>
        </bottom>
      </border>
    </dxf>
    <dxf>
      <font>
        <b val="0"/>
        <i val="0"/>
        <strike val="0"/>
        <condense val="0"/>
        <extend val="0"/>
        <outline val="0"/>
        <shadow val="0"/>
        <u val="none"/>
        <vertAlign val="baseline"/>
        <sz val="11"/>
        <color rgb="FF3333FF"/>
        <name val="Arial"/>
        <scheme val="none"/>
      </font>
      <numFmt numFmtId="34" formatCode="_ * #,##0.00_)\ &quot;$&quot;_ ;_ * \(#,##0.00\)\ &quot;$&quot;_ ;_ * &quot;-&quot;??_)\ &quot;$&quot;_ ;_ @_ "/>
      <alignment horizontal="general" vertical="top" textRotation="0" wrapText="0" indent="0" justifyLastLine="0" shrinkToFit="0" readingOrder="0"/>
      <border diagonalUp="0" diagonalDown="0" outline="0">
        <left/>
        <right style="thin">
          <color indexed="64"/>
        </right>
        <top style="thin">
          <color auto="1"/>
        </top>
        <bottom style="thin">
          <color auto="1"/>
        </bottom>
      </border>
      <protection locked="0" hidden="0"/>
    </dxf>
    <dxf>
      <border diagonalUp="0" diagonalDown="0" outline="0">
        <left/>
        <right style="thin">
          <color indexed="64"/>
        </right>
        <top style="thin">
          <color auto="1"/>
        </top>
        <bottom style="thin">
          <color auto="1"/>
        </bottom>
      </border>
    </dxf>
    <dxf>
      <border outline="0">
        <left style="thin">
          <color indexed="64"/>
        </left>
        <bottom style="thin">
          <color indexed="64"/>
        </bottom>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protection locked="1" hidden="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b val="0"/>
        <i val="0"/>
        <strike val="0"/>
        <condense val="0"/>
        <extend val="0"/>
        <outline val="0"/>
        <shadow val="0"/>
        <u val="none"/>
        <vertAlign val="baseline"/>
        <sz val="11"/>
        <color theme="4" tint="0.79998168889431442"/>
        <name val="Calibri"/>
        <scheme val="minor"/>
      </font>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b val="0"/>
        <i val="0"/>
        <strike val="0"/>
        <condense val="0"/>
        <extend val="0"/>
        <outline val="0"/>
        <shadow val="0"/>
        <u val="none"/>
        <vertAlign val="baseline"/>
        <sz val="11"/>
        <color theme="4" tint="0.79998168889431442"/>
        <name val="Calibri"/>
        <scheme val="minor"/>
      </font>
      <fill>
        <patternFill patternType="solid">
          <fgColor indexed="64"/>
          <bgColor theme="4" tint="0.79998168889431442"/>
        </patternFill>
      </fill>
      <alignment horizontal="general" vertical="center" textRotation="0" wrapText="0" indent="0" justifyLastLine="0" shrinkToFit="0" readingOrder="0"/>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34" formatCode="_ * #,##0.00_)\ &quot;$&quot;_ ;_ * \(#,##0.0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name val="Arial"/>
        <scheme val="none"/>
      </font>
      <numFmt numFmtId="165" formatCode="_ * #,##0_)\ &quot;$&quot;_ ;_ * \(#,##0\)\ &quot;$&quot;_ ;_ * &quot;-&quot;??_)\ &quot;$&quot;_ ;_ @_ "/>
    </dxf>
    <dxf>
      <font>
        <strike val="0"/>
        <outline val="0"/>
        <shadow val="0"/>
        <u val="none"/>
        <vertAlign val="baseline"/>
        <sz val="11"/>
        <color rgb="FF0070C0"/>
        <name val="Arial"/>
        <scheme val="none"/>
      </font>
    </dxf>
    <dxf>
      <font>
        <strike val="0"/>
        <outline val="0"/>
        <shadow val="0"/>
        <u val="none"/>
        <vertAlign val="baseline"/>
        <sz val="11"/>
        <name val="Arial"/>
        <scheme val="none"/>
      </font>
    </dxf>
    <dxf>
      <border>
        <bottom style="thin">
          <color indexed="64"/>
        </bottom>
      </border>
    </dxf>
    <dxf>
      <font>
        <strike val="0"/>
        <outline val="0"/>
        <shadow val="0"/>
        <u val="none"/>
        <vertAlign val="baseline"/>
        <sz val="11"/>
        <color theme="3" tint="0.79998168889431442"/>
        <name val="Calibri"/>
        <scheme val="minor"/>
      </font>
      <fill>
        <patternFill patternType="none">
          <fgColor indexed="64"/>
          <bgColor auto="1"/>
        </patternFill>
      </fill>
      <alignment horizontal="general" vertical="center" textRotation="0" wrapText="0" indent="0" justifyLastLine="0" shrinkToFit="0" readingOrder="0"/>
      <border diagonalUp="0" diagonalDown="0">
        <left/>
        <right/>
        <top/>
        <bottom/>
        <vertical/>
        <horizontal/>
      </border>
    </dxf>
  </dxfs>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pilon\AppData\Local\Microsoft\Windows\INetCache\Content.Outlook\97F9E8G0\Annexe-planification-budgetaire-2021-06-22-TEST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total"/>
      <sheetName val="Budget-Réel-An 1"/>
      <sheetName val="Budget-Réel-An 2 "/>
      <sheetName val="Budget-Réel-An 3"/>
    </sheetNames>
    <sheetDataSet>
      <sheetData sheetId="0">
        <row r="10">
          <cell r="B10" t="str">
            <v>Volet 1 - La maîtrise d'une terminologie française</v>
          </cell>
        </row>
      </sheetData>
      <sheetData sheetId="1">
        <row r="52">
          <cell r="C52">
            <v>0</v>
          </cell>
        </row>
      </sheetData>
      <sheetData sheetId="2">
        <row r="52">
          <cell r="C52">
            <v>2000</v>
          </cell>
        </row>
      </sheetData>
      <sheetData sheetId="3"/>
    </sheetDataSet>
  </externalBook>
</externalLink>
</file>

<file path=xl/tables/table1.xml><?xml version="1.0" encoding="utf-8"?>
<table xmlns="http://schemas.openxmlformats.org/spreadsheetml/2006/main" id="17" name="Tableau818" displayName="Tableau818" ref="B23:E28" totalsRowShown="0" headerRowDxfId="159" dataDxfId="157" headerRowBorderDxfId="158">
  <autoFilter ref="B23:E28"/>
  <tableColumns count="4">
    <tableColumn id="1" name="Frais d’honoraires et d’expertises " dataDxfId="156"/>
    <tableColumn id="2" name="Colonne1" dataDxfId="155"/>
    <tableColumn id="3" name="Colonne3" dataDxfId="154"/>
    <tableColumn id="4" name="Colonne4" dataDxfId="153">
      <calculatedColumnFormula>+Tableau818[[#This Row],[Colonne1]]-Tableau818[[#This Row],[Colonne3]]</calculatedColumnFormula>
    </tableColumn>
  </tableColumns>
  <tableStyleInfo name="TableStyleLight4" showFirstColumn="0" showLastColumn="0" showRowStripes="1" showColumnStripes="0"/>
</table>
</file>

<file path=xl/tables/table10.xml><?xml version="1.0" encoding="utf-8"?>
<table xmlns="http://schemas.openxmlformats.org/spreadsheetml/2006/main" id="38" name="Tableau818192239" displayName="Tableau818192239" ref="B51:E56" totalsRowShown="0" headerRowDxfId="99" dataDxfId="97" headerRowBorderDxfId="98">
  <autoFilter ref="B51:E56"/>
  <tableColumns count="4">
    <tableColumn id="1" name="Frais d’inscription à une formation (coût total)" dataDxfId="96"/>
    <tableColumn id="2" name="Colonne1" dataDxfId="95"/>
    <tableColumn id="3" name="Colonne3" dataDxfId="94"/>
    <tableColumn id="4" name="Colonne4" dataDxfId="93">
      <calculatedColumnFormula>+Tableau818192239[[#This Row],[Colonne1]]-Tableau818192239[[#This Row],[Colonne3]]</calculatedColumnFormula>
    </tableColumn>
  </tableColumns>
  <tableStyleInfo name="TableStyleLight4" showFirstColumn="0" showLastColumn="0" showRowStripes="1" showColumnStripes="0"/>
</table>
</file>

<file path=xl/tables/table11.xml><?xml version="1.0" encoding="utf-8"?>
<table xmlns="http://schemas.openxmlformats.org/spreadsheetml/2006/main" id="37" name="Tableau818192138" displayName="Tableau818192138" ref="B44:E49" totalsRowShown="0" headerRowDxfId="92" dataDxfId="90" headerRowBorderDxfId="91">
  <autoFilter ref="B44:E49"/>
  <tableColumns count="4">
    <tableColumn id="1" name="Frais de location de matériel, d’équipement et d’emplacement" dataDxfId="89"/>
    <tableColumn id="2" name="Colonne1" dataDxfId="88"/>
    <tableColumn id="3" name="Colonne3" dataDxfId="87"/>
    <tableColumn id="4" name="Colonne4" dataDxfId="86">
      <calculatedColumnFormula>+Tableau818192138[[#This Row],[Colonne1]]-Tableau818192138[[#This Row],[Colonne3]]</calculatedColumnFormula>
    </tableColumn>
  </tableColumns>
  <tableStyleInfo name="TableStyleLight4" showFirstColumn="0" showLastColumn="0" showRowStripes="1" showColumnStripes="0"/>
</table>
</file>

<file path=xl/tables/table12.xml><?xml version="1.0" encoding="utf-8"?>
<table xmlns="http://schemas.openxmlformats.org/spreadsheetml/2006/main" id="36" name="Tableau818192037" displayName="Tableau818192037" ref="B37:E42" totalsRowShown="0" headerRowDxfId="85" dataDxfId="83" headerRowBorderDxfId="84">
  <autoFilter ref="B37:E42"/>
  <tableColumns count="4">
    <tableColumn id="1" name="Frais d’acquisition de matériel" dataDxfId="82"/>
    <tableColumn id="2" name="Colonne1" dataDxfId="81"/>
    <tableColumn id="3" name="Colonne3" dataDxfId="80"/>
    <tableColumn id="4" name="Colonne4" dataDxfId="79">
      <calculatedColumnFormula>+Tableau818192037[[#This Row],[Colonne1]]-Tableau818192037[[#This Row],[Colonne3]]</calculatedColumnFormula>
    </tableColumn>
  </tableColumns>
  <tableStyleInfo name="TableStyleLight4" showFirstColumn="0" showLastColumn="0" showRowStripes="1" showColumnStripes="0"/>
</table>
</file>

<file path=xl/tables/table13.xml><?xml version="1.0" encoding="utf-8"?>
<table xmlns="http://schemas.openxmlformats.org/spreadsheetml/2006/main" id="35" name="Tableau8181936" displayName="Tableau8181936" ref="B30:E35" totalsRowShown="0" headerRowDxfId="78" dataDxfId="76" headerRowBorderDxfId="77">
  <autoFilter ref="B30:E35"/>
  <tableColumns count="4">
    <tableColumn id="1" name="Frais d'évaluation des retombées du projet (obligatoire) " dataDxfId="75"/>
    <tableColumn id="2" name="Colonne1" dataDxfId="74" dataCellStyle="Monétaire"/>
    <tableColumn id="3" name="Colonne3" dataDxfId="73" dataCellStyle="Monétaire"/>
    <tableColumn id="4" name="Colonne4" dataDxfId="72" dataCellStyle="Monétaire">
      <calculatedColumnFormula>+Tableau8181936[[#This Row],[Colonne1]]-Tableau8181936[[#This Row],[Colonne3]]</calculatedColumnFormula>
    </tableColumn>
  </tableColumns>
  <tableStyleInfo name="TableStyleLight4" showFirstColumn="0" showLastColumn="0" showRowStripes="1" showColumnStripes="0"/>
</table>
</file>

<file path=xl/tables/table14.xml><?xml version="1.0" encoding="utf-8"?>
<table xmlns="http://schemas.openxmlformats.org/spreadsheetml/2006/main" id="34" name="Tableau81835" displayName="Tableau81835" ref="B23:E28" totalsRowShown="0" headerRowDxfId="71" dataDxfId="69" headerRowBorderDxfId="70">
  <autoFilter ref="B23:E28"/>
  <tableColumns count="4">
    <tableColumn id="1" name="Frais d’honoraires et d’expertises " dataDxfId="68"/>
    <tableColumn id="2" name="Colonne1" dataDxfId="67" dataCellStyle="Monétaire"/>
    <tableColumn id="3" name="Colonne3" dataDxfId="66" dataCellStyle="Monétaire"/>
    <tableColumn id="4" name="Colonne4" dataDxfId="65" dataCellStyle="Monétaire">
      <calculatedColumnFormula>+Tableau81835[[#This Row],[Colonne1]]-Tableau81835[[#This Row],[Colonne3]]</calculatedColumnFormula>
    </tableColumn>
  </tableColumns>
  <tableStyleInfo name="TableStyleLight4" showFirstColumn="0" showLastColumn="0" showRowStripes="1" showColumnStripes="0"/>
</table>
</file>

<file path=xl/tables/table15.xml><?xml version="1.0" encoding="utf-8"?>
<table xmlns="http://schemas.openxmlformats.org/spreadsheetml/2006/main" id="33" name="Tableau834" displayName="Tableau834" ref="B16:E21" totalsRowShown="0" headerRowDxfId="64" dataDxfId="62" headerRowBorderDxfId="63">
  <autoFilter ref="B16:E21"/>
  <tableColumns count="4">
    <tableColumn id="1" name="Frais en matière de ressouces humaines" dataDxfId="61"/>
    <tableColumn id="2" name="Colonne1" dataDxfId="60"/>
    <tableColumn id="3" name="Colonne3" dataDxfId="59"/>
    <tableColumn id="4" name="Colonne4" dataDxfId="58">
      <calculatedColumnFormula>+Tableau834[[#This Row],[Colonne1]]-Tableau834[[#This Row],[Colonne3]]</calculatedColumnFormula>
    </tableColumn>
  </tableColumns>
  <tableStyleInfo name="TableStyleLight4" showFirstColumn="0" showLastColumn="0" showRowStripes="1" showColumnStripes="0"/>
</table>
</file>

<file path=xl/tables/table16.xml><?xml version="1.0" encoding="utf-8"?>
<table xmlns="http://schemas.openxmlformats.org/spreadsheetml/2006/main" id="51" name="Tableau5052" displayName="Tableau5052" ref="B71:D77" totalsRowShown="0" headerRowDxfId="57" tableBorderDxfId="56">
  <autoFilter ref="B71:D77"/>
  <tableColumns count="3">
    <tableColumn id="1" name="Description"/>
    <tableColumn id="2" name="Budget_x000a_$" dataDxfId="55" dataCellStyle="Monétaire"/>
    <tableColumn id="3" name="Dépenses_x000a_$" dataDxfId="54" dataCellStyle="Monétaire"/>
  </tableColumns>
  <tableStyleInfo name="TableStyleLight4" showFirstColumn="0" showLastColumn="0" showRowStripes="1" showColumnStripes="0"/>
</table>
</file>

<file path=xl/tables/table17.xml><?xml version="1.0" encoding="utf-8"?>
<table xmlns="http://schemas.openxmlformats.org/spreadsheetml/2006/main" id="76" name="Tableau8344177" displayName="Tableau8344177" ref="B16:E21" totalsRowShown="0" headerRowDxfId="53" dataDxfId="51" headerRowBorderDxfId="52">
  <autoFilter ref="B16:E21"/>
  <tableColumns count="4">
    <tableColumn id="1" name="Frais en matière de ressouces humaines" dataDxfId="50"/>
    <tableColumn id="2" name="Colonne1" dataDxfId="49"/>
    <tableColumn id="3" name="Colonne3" dataDxfId="48"/>
    <tableColumn id="4" name="Colonne4" dataDxfId="47">
      <calculatedColumnFormula>+Tableau8344177[[#This Row],[Colonne1]]-Tableau8344177[[#This Row],[Colonne3]]</calculatedColumnFormula>
    </tableColumn>
  </tableColumns>
  <tableStyleInfo name="TableStyleLight4" showFirstColumn="0" showLastColumn="0" showRowStripes="1" showColumnStripes="0"/>
</table>
</file>

<file path=xl/tables/table18.xml><?xml version="1.0" encoding="utf-8"?>
<table xmlns="http://schemas.openxmlformats.org/spreadsheetml/2006/main" id="77" name="Tableau818354278" displayName="Tableau818354278" ref="B23:E28" totalsRowShown="0" headerRowDxfId="46" dataDxfId="44" headerRowBorderDxfId="45">
  <autoFilter ref="B23:E28"/>
  <tableColumns count="4">
    <tableColumn id="1" name="Frais d’honoraires et d’expertises " dataDxfId="43"/>
    <tableColumn id="2" name="Colonne1" dataDxfId="42" dataCellStyle="Monétaire"/>
    <tableColumn id="3" name="Colonne3" dataDxfId="41" dataCellStyle="Monétaire"/>
    <tableColumn id="4" name="Colonne4" dataDxfId="40" dataCellStyle="Monétaire">
      <calculatedColumnFormula>+Tableau818354278[[#This Row],[Colonne1]]-Tableau818354278[[#This Row],[Colonne3]]</calculatedColumnFormula>
    </tableColumn>
  </tableColumns>
  <tableStyleInfo name="TableStyleLight4" showFirstColumn="0" showLastColumn="0" showRowStripes="1" showColumnStripes="0"/>
</table>
</file>

<file path=xl/tables/table19.xml><?xml version="1.0" encoding="utf-8"?>
<table xmlns="http://schemas.openxmlformats.org/spreadsheetml/2006/main" id="78" name="Tableau81819364379" displayName="Tableau81819364379" ref="B30:E35" totalsRowShown="0" headerRowDxfId="39" dataDxfId="37" headerRowBorderDxfId="38">
  <autoFilter ref="B30:E35"/>
  <tableColumns count="4">
    <tableColumn id="1" name="Frais d'évaluation des retombées du projet (obligatoire) " dataDxfId="36"/>
    <tableColumn id="2" name="Colonne1" dataDxfId="35"/>
    <tableColumn id="3" name="Colonne3" dataDxfId="34"/>
    <tableColumn id="4" name="Colonne4" dataDxfId="33">
      <calculatedColumnFormula>+Tableau81819364379[[#This Row],[Colonne1]]-Tableau81819364379[[#This Row],[Colonne3]]</calculatedColumnFormula>
    </tableColumn>
  </tableColumns>
  <tableStyleInfo name="TableStyleLight4" showFirstColumn="0" showLastColumn="0" showRowStripes="1" showColumnStripes="0"/>
</table>
</file>

<file path=xl/tables/table2.xml><?xml version="1.0" encoding="utf-8"?>
<table xmlns="http://schemas.openxmlformats.org/spreadsheetml/2006/main" id="18" name="Tableau81819" displayName="Tableau81819" ref="B30:E35" totalsRowShown="0" headerRowDxfId="152" dataDxfId="150" headerRowBorderDxfId="151">
  <autoFilter ref="B30:E35"/>
  <tableColumns count="4">
    <tableColumn id="1" name="Frais d'évaluation des retombées du projet (obligatoire) " dataDxfId="149"/>
    <tableColumn id="2" name="Colonne1" dataDxfId="148"/>
    <tableColumn id="3" name="Colonne3" dataDxfId="147"/>
    <tableColumn id="4" name="Colonne4" dataDxfId="146">
      <calculatedColumnFormula>+Tableau81819[[#This Row],[Colonne1]]-Tableau81819[[#This Row],[Colonne3]]</calculatedColumnFormula>
    </tableColumn>
  </tableColumns>
  <tableStyleInfo name="TableStyleLight4" showFirstColumn="0" showLastColumn="0" showRowStripes="1" showColumnStripes="0"/>
</table>
</file>

<file path=xl/tables/table20.xml><?xml version="1.0" encoding="utf-8"?>
<table xmlns="http://schemas.openxmlformats.org/spreadsheetml/2006/main" id="79" name="Tableau8181920374480" displayName="Tableau8181920374480" ref="B37:E42" totalsRowShown="0" headerRowDxfId="32" dataDxfId="30" headerRowBorderDxfId="31">
  <autoFilter ref="B37:E42"/>
  <tableColumns count="4">
    <tableColumn id="1" name="Frais d’acquisition de matériel" dataDxfId="29"/>
    <tableColumn id="2" name="Colonne1" dataDxfId="28"/>
    <tableColumn id="3" name="Colonne3" dataDxfId="27"/>
    <tableColumn id="4" name="Colonne4" dataDxfId="26">
      <calculatedColumnFormula>+Tableau8181920374480[[#This Row],[Colonne1]]-Tableau8181920374480[[#This Row],[Colonne3]]</calculatedColumnFormula>
    </tableColumn>
  </tableColumns>
  <tableStyleInfo name="TableStyleLight4" showFirstColumn="0" showLastColumn="0" showRowStripes="1" showColumnStripes="0"/>
</table>
</file>

<file path=xl/tables/table21.xml><?xml version="1.0" encoding="utf-8"?>
<table xmlns="http://schemas.openxmlformats.org/spreadsheetml/2006/main" id="80" name="Tableau8181921384581" displayName="Tableau8181921384581" ref="B44:E49" totalsRowShown="0" headerRowDxfId="25" dataDxfId="23" headerRowBorderDxfId="24">
  <autoFilter ref="B44:E49"/>
  <tableColumns count="4">
    <tableColumn id="1" name="Frais de location de matériel, d’équipement et d’emplacement" dataDxfId="22"/>
    <tableColumn id="2" name="Colonne1" dataDxfId="21"/>
    <tableColumn id="3" name="Colonne3" dataDxfId="20"/>
    <tableColumn id="4" name="Colonne4" dataDxfId="19">
      <calculatedColumnFormula>+Tableau8181921384581[[#This Row],[Colonne1]]-Tableau8181921384581[[#This Row],[Colonne3]]</calculatedColumnFormula>
    </tableColumn>
  </tableColumns>
  <tableStyleInfo name="TableStyleLight4" showFirstColumn="0" showLastColumn="0" showRowStripes="1" showColumnStripes="0"/>
</table>
</file>

<file path=xl/tables/table22.xml><?xml version="1.0" encoding="utf-8"?>
<table xmlns="http://schemas.openxmlformats.org/spreadsheetml/2006/main" id="81" name="Tableau8181922394682" displayName="Tableau8181922394682" ref="B51:E56" totalsRowShown="0" headerRowDxfId="18" dataDxfId="16" headerRowBorderDxfId="17">
  <autoFilter ref="B51:E56"/>
  <tableColumns count="4">
    <tableColumn id="1" name="Frais d’inscription à une formation (coût total)" dataDxfId="15"/>
    <tableColumn id="2" name="Colonne1" dataDxfId="14"/>
    <tableColumn id="3" name="Colonne3" dataDxfId="13"/>
    <tableColumn id="4" name="Colonne4" dataDxfId="12">
      <calculatedColumnFormula>+Tableau8181922394682[[#This Row],[Colonne1]]-Tableau8181922394682[[#This Row],[Colonne3]]</calculatedColumnFormula>
    </tableColumn>
  </tableColumns>
  <tableStyleInfo name="TableStyleLight4" showFirstColumn="0" showLastColumn="0" showRowStripes="1" showColumnStripes="0"/>
</table>
</file>

<file path=xl/tables/table23.xml><?xml version="1.0" encoding="utf-8"?>
<table xmlns="http://schemas.openxmlformats.org/spreadsheetml/2006/main" id="82" name="Tableau8181923404783" displayName="Tableau8181923404783" ref="B60:E65" totalsRowShown="0" headerRowDxfId="11" dataDxfId="9" headerRowBorderDxfId="10">
  <autoFilter ref="B60:E65"/>
  <tableColumns count="4">
    <tableColumn id="1" name="Frais généraux et autres frais indirects (coût total)" dataDxfId="8"/>
    <tableColumn id="2" name="Colonne1" dataDxfId="7"/>
    <tableColumn id="3" name="Colonne3" dataDxfId="6"/>
    <tableColumn id="4" name="Colonne4" dataDxfId="5">
      <calculatedColumnFormula>+Tableau8181923404783[[#This Row],[Colonne1]]-Tableau8181923404783[[#This Row],[Colonne3]]</calculatedColumnFormula>
    </tableColumn>
  </tableColumns>
  <tableStyleInfo name="TableStyleLight4" showFirstColumn="0" showLastColumn="0" showRowStripes="1" showColumnStripes="0"/>
</table>
</file>

<file path=xl/tables/table24.xml><?xml version="1.0" encoding="utf-8"?>
<table xmlns="http://schemas.openxmlformats.org/spreadsheetml/2006/main" id="83" name="Tableau505384" displayName="Tableau505384" ref="B73:D77" totalsRowShown="0" headerRowDxfId="4" tableBorderDxfId="3">
  <autoFilter ref="B73:D77"/>
  <tableColumns count="3">
    <tableColumn id="1" name="Description" dataDxfId="2"/>
    <tableColumn id="2" name="Budget_x000a_$" dataDxfId="1" dataCellStyle="Monétaire 2"/>
    <tableColumn id="3" name="Dépenses_x000a_$" dataDxfId="0"/>
  </tableColumns>
  <tableStyleInfo name="TableStyleLight4" showFirstColumn="0" showLastColumn="0" showRowStripes="1" showColumnStripes="0"/>
</table>
</file>

<file path=xl/tables/table3.xml><?xml version="1.0" encoding="utf-8"?>
<table xmlns="http://schemas.openxmlformats.org/spreadsheetml/2006/main" id="19" name="Tableau8181920" displayName="Tableau8181920" ref="B37:E42" totalsRowShown="0" headerRowDxfId="145" dataDxfId="143" headerRowBorderDxfId="144">
  <autoFilter ref="B37:E42"/>
  <tableColumns count="4">
    <tableColumn id="1" name="Frais d’acquisition de matériel" dataDxfId="142"/>
    <tableColumn id="2" name="Colonne1" dataDxfId="141"/>
    <tableColumn id="3" name="Colonne3" dataDxfId="140"/>
    <tableColumn id="4" name="Colonne4" dataDxfId="139">
      <calculatedColumnFormula>+Tableau8181920[[#This Row],[Colonne1]]-Tableau8181920[[#This Row],[Colonne3]]</calculatedColumnFormula>
    </tableColumn>
  </tableColumns>
  <tableStyleInfo name="TableStyleLight4" showFirstColumn="0" showLastColumn="0" showRowStripes="1" showColumnStripes="0"/>
</table>
</file>

<file path=xl/tables/table4.xml><?xml version="1.0" encoding="utf-8"?>
<table xmlns="http://schemas.openxmlformats.org/spreadsheetml/2006/main" id="20" name="Tableau8181921" displayName="Tableau8181921" ref="B44:E49" totalsRowShown="0" headerRowDxfId="138" dataDxfId="136" headerRowBorderDxfId="137">
  <autoFilter ref="B44:E49"/>
  <tableColumns count="4">
    <tableColumn id="1" name="Frais de location de matériel, d’équipement et d’emplacement" dataDxfId="135"/>
    <tableColumn id="2" name="Colonne1" dataDxfId="134"/>
    <tableColumn id="3" name="Colonne3" dataDxfId="133"/>
    <tableColumn id="4" name="Colonne4" dataDxfId="132">
      <calculatedColumnFormula>+Tableau8181921[[#This Row],[Colonne1]]-Tableau8181921[[#This Row],[Colonne3]]</calculatedColumnFormula>
    </tableColumn>
  </tableColumns>
  <tableStyleInfo name="TableStyleLight4" showFirstColumn="0" showLastColumn="0" showRowStripes="1" showColumnStripes="0"/>
</table>
</file>

<file path=xl/tables/table5.xml><?xml version="1.0" encoding="utf-8"?>
<table xmlns="http://schemas.openxmlformats.org/spreadsheetml/2006/main" id="21" name="Tableau8181922" displayName="Tableau8181922" ref="B51:E56" totalsRowShown="0" headerRowDxfId="131" dataDxfId="129" headerRowBorderDxfId="130">
  <autoFilter ref="B51:E56"/>
  <tableColumns count="4">
    <tableColumn id="1" name="Frais d’inscription à une formation (coût total)" dataDxfId="128"/>
    <tableColumn id="2" name="Colonne1" dataDxfId="127"/>
    <tableColumn id="3" name="Colonne3" dataDxfId="126"/>
    <tableColumn id="4" name="Colonne4" dataDxfId="125">
      <calculatedColumnFormula>+Tableau8181922[[#This Row],[Colonne1]]-Tableau8181922[[#This Row],[Colonne3]]</calculatedColumnFormula>
    </tableColumn>
  </tableColumns>
  <tableStyleInfo name="TableStyleLight4" showFirstColumn="0" showLastColumn="0" showRowStripes="1" showColumnStripes="0"/>
</table>
</file>

<file path=xl/tables/table6.xml><?xml version="1.0" encoding="utf-8"?>
<table xmlns="http://schemas.openxmlformats.org/spreadsheetml/2006/main" id="22" name="Tableau8181923" displayName="Tableau8181923" ref="B59:E64" totalsRowShown="0" headerRowDxfId="124" dataDxfId="122" headerRowBorderDxfId="123">
  <autoFilter ref="B59:E64"/>
  <tableColumns count="4">
    <tableColumn id="1" name="Frais généraux et autres frais indirects (coût total)" dataDxfId="121"/>
    <tableColumn id="2" name="Colonne1" dataDxfId="120"/>
    <tableColumn id="3" name="Colonne3" dataDxfId="119"/>
    <tableColumn id="4" name="Colonne4" dataDxfId="118">
      <calculatedColumnFormula>+Tableau8181923[[#This Row],[Colonne1]]-Tableau8181923[[#This Row],[Colonne3]]</calculatedColumnFormula>
    </tableColumn>
  </tableColumns>
  <tableStyleInfo name="TableStyleLight4" showFirstColumn="0" showLastColumn="0" showRowStripes="1" showColumnStripes="0"/>
</table>
</file>

<file path=xl/tables/table7.xml><?xml version="1.0" encoding="utf-8"?>
<table xmlns="http://schemas.openxmlformats.org/spreadsheetml/2006/main" id="50" name="Tableau50" displayName="Tableau50" ref="B71:D76" totalsRowShown="0" tableBorderDxfId="117">
  <autoFilter ref="B71:D76"/>
  <tableColumns count="3">
    <tableColumn id="1" name="Description" dataDxfId="116"/>
    <tableColumn id="2" name="Budget_x000a_$" dataDxfId="115" dataCellStyle="Monétaire 2"/>
    <tableColumn id="3" name="Dépenses_x000a_$" dataDxfId="114"/>
  </tableColumns>
  <tableStyleInfo name="TableStyleLight4" showFirstColumn="0" showLastColumn="0" showRowStripes="1" showColumnStripes="0"/>
</table>
</file>

<file path=xl/tables/table8.xml><?xml version="1.0" encoding="utf-8"?>
<table xmlns="http://schemas.openxmlformats.org/spreadsheetml/2006/main" id="1" name="Tableau8182" displayName="Tableau8182" ref="B16:E21" totalsRowShown="0" headerRowDxfId="113" dataDxfId="111" headerRowBorderDxfId="112">
  <autoFilter ref="B16:E21"/>
  <tableColumns count="4">
    <tableColumn id="1" name="Frais en matière de ressources humaines" dataDxfId="110"/>
    <tableColumn id="2" name="Colonne1" dataDxfId="109"/>
    <tableColumn id="3" name="Colonne3" dataDxfId="108"/>
    <tableColumn id="4" name="Colonne4" dataDxfId="107">
      <calculatedColumnFormula>+Tableau8182[[#This Row],[Colonne1]]-Tableau8182[[#This Row],[Colonne3]]</calculatedColumnFormula>
    </tableColumn>
  </tableColumns>
  <tableStyleInfo name="TableStyleLight4" showFirstColumn="0" showLastColumn="0" showRowStripes="1" showColumnStripes="0"/>
</table>
</file>

<file path=xl/tables/table9.xml><?xml version="1.0" encoding="utf-8"?>
<table xmlns="http://schemas.openxmlformats.org/spreadsheetml/2006/main" id="39" name="Tableau818192340" displayName="Tableau818192340" ref="B59:E64" totalsRowShown="0" headerRowDxfId="106" dataDxfId="104" headerRowBorderDxfId="105">
  <autoFilter ref="B59:E64"/>
  <tableColumns count="4">
    <tableColumn id="1" name="Frais généraux et autres frais indirects (coût total)" dataDxfId="103"/>
    <tableColumn id="2" name="Colonne1" dataDxfId="102" dataCellStyle="Monétaire"/>
    <tableColumn id="3" name="Colonne3" dataDxfId="101" dataCellStyle="Monétaire"/>
    <tableColumn id="4" name="Colonne4" dataDxfId="100" dataCellStyle="Monétaire">
      <calculatedColumnFormula>+Tableau818192340[[#This Row],[Colonne1]]-Tableau818192340[[#This Row],[Colonne3]]</calculatedColumnFormula>
    </tableColumn>
  </tableColumns>
  <tableStyleInfo name="TableStyleLight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 Id="rId9" Type="http://schemas.openxmlformats.org/officeDocument/2006/relationships/table" Target="../tables/table8.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5.xml"/><Relationship Id="rId3" Type="http://schemas.openxmlformats.org/officeDocument/2006/relationships/table" Target="../tables/table10.xml"/><Relationship Id="rId7" Type="http://schemas.openxmlformats.org/officeDocument/2006/relationships/table" Target="../tables/table14.xml"/><Relationship Id="rId2" Type="http://schemas.openxmlformats.org/officeDocument/2006/relationships/table" Target="../tables/table9.xml"/><Relationship Id="rId1" Type="http://schemas.openxmlformats.org/officeDocument/2006/relationships/printerSettings" Target="../printerSettings/printerSettings5.bin"/><Relationship Id="rId6" Type="http://schemas.openxmlformats.org/officeDocument/2006/relationships/table" Target="../tables/table13.xml"/><Relationship Id="rId5" Type="http://schemas.openxmlformats.org/officeDocument/2006/relationships/table" Target="../tables/table12.xml"/><Relationship Id="rId4" Type="http://schemas.openxmlformats.org/officeDocument/2006/relationships/table" Target="../tables/table11.xml"/><Relationship Id="rId9"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8" Type="http://schemas.openxmlformats.org/officeDocument/2006/relationships/table" Target="../tables/table23.xml"/><Relationship Id="rId3" Type="http://schemas.openxmlformats.org/officeDocument/2006/relationships/table" Target="../tables/table18.xml"/><Relationship Id="rId7" Type="http://schemas.openxmlformats.org/officeDocument/2006/relationships/table" Target="../tables/table22.xml"/><Relationship Id="rId2" Type="http://schemas.openxmlformats.org/officeDocument/2006/relationships/table" Target="../tables/table17.xml"/><Relationship Id="rId1" Type="http://schemas.openxmlformats.org/officeDocument/2006/relationships/printerSettings" Target="../printerSettings/printerSettings6.bin"/><Relationship Id="rId6" Type="http://schemas.openxmlformats.org/officeDocument/2006/relationships/table" Target="../tables/table21.xml"/><Relationship Id="rId5" Type="http://schemas.openxmlformats.org/officeDocument/2006/relationships/table" Target="../tables/table20.xml"/><Relationship Id="rId4" Type="http://schemas.openxmlformats.org/officeDocument/2006/relationships/table" Target="../tables/table19.xml"/><Relationship Id="rId9" Type="http://schemas.openxmlformats.org/officeDocument/2006/relationships/table" Target="../tables/table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abSelected="1" zoomScaleNormal="100" workbookViewId="0">
      <selection sqref="A1:G1"/>
    </sheetView>
  </sheetViews>
  <sheetFormatPr baseColWidth="10" defaultColWidth="11.5546875" defaultRowHeight="15"/>
  <cols>
    <col min="1" max="1" width="8.109375" style="62" customWidth="1"/>
    <col min="2" max="6" width="11.5546875" style="62"/>
    <col min="7" max="7" width="33.21875" style="62" customWidth="1"/>
    <col min="8" max="16384" width="11.5546875" style="62"/>
  </cols>
  <sheetData>
    <row r="1" spans="1:8" s="60" customFormat="1" ht="34.799999999999997" customHeight="1">
      <c r="A1" s="352" t="s">
        <v>48</v>
      </c>
      <c r="B1" s="352"/>
      <c r="C1" s="352"/>
      <c r="D1" s="352"/>
      <c r="E1" s="352"/>
      <c r="F1" s="352"/>
      <c r="G1" s="352"/>
    </row>
    <row r="2" spans="1:8" s="61" customFormat="1" ht="13.8">
      <c r="A2" s="89"/>
      <c r="B2" s="353"/>
      <c r="C2" s="353"/>
      <c r="D2" s="353"/>
      <c r="E2" s="353"/>
      <c r="F2" s="353"/>
      <c r="G2" s="353"/>
    </row>
    <row r="3" spans="1:8" s="61" customFormat="1" ht="13.8">
      <c r="A3" s="354" t="s">
        <v>49</v>
      </c>
      <c r="B3" s="348" t="s">
        <v>123</v>
      </c>
      <c r="C3" s="348"/>
      <c r="D3" s="348"/>
      <c r="E3" s="348"/>
      <c r="F3" s="348"/>
      <c r="G3" s="348"/>
    </row>
    <row r="4" spans="1:8" s="61" customFormat="1" ht="27.6" customHeight="1">
      <c r="A4" s="354"/>
      <c r="B4" s="348"/>
      <c r="C4" s="348"/>
      <c r="D4" s="348"/>
      <c r="E4" s="348"/>
      <c r="F4" s="348"/>
      <c r="G4" s="348"/>
      <c r="H4" s="123"/>
    </row>
    <row r="5" spans="1:8" s="61" customFormat="1" ht="15" customHeight="1">
      <c r="A5" s="119"/>
      <c r="B5" s="351"/>
      <c r="C5" s="351"/>
      <c r="D5" s="351"/>
      <c r="E5" s="351"/>
      <c r="F5" s="351"/>
      <c r="G5" s="351"/>
    </row>
    <row r="6" spans="1:8" s="61" customFormat="1" ht="28.2" customHeight="1">
      <c r="A6" s="119" t="s">
        <v>49</v>
      </c>
      <c r="B6" s="348" t="s">
        <v>118</v>
      </c>
      <c r="C6" s="348"/>
      <c r="D6" s="348"/>
      <c r="E6" s="348"/>
      <c r="F6" s="348"/>
      <c r="G6" s="348"/>
    </row>
    <row r="7" spans="1:8" s="61" customFormat="1" ht="15" customHeight="1">
      <c r="A7" s="119"/>
      <c r="B7" s="351"/>
      <c r="C7" s="351"/>
      <c r="D7" s="351"/>
      <c r="E7" s="351"/>
      <c r="F7" s="351"/>
      <c r="G7" s="351"/>
    </row>
    <row r="8" spans="1:8" s="61" customFormat="1" ht="13.8">
      <c r="A8" s="351" t="s">
        <v>49</v>
      </c>
      <c r="B8" s="355" t="s">
        <v>116</v>
      </c>
      <c r="C8" s="356"/>
      <c r="D8" s="356"/>
      <c r="E8" s="356"/>
      <c r="F8" s="356"/>
      <c r="G8" s="356"/>
    </row>
    <row r="9" spans="1:8" s="61" customFormat="1" ht="15" customHeight="1">
      <c r="A9" s="351"/>
      <c r="B9" s="356"/>
      <c r="C9" s="356"/>
      <c r="D9" s="356"/>
      <c r="E9" s="356"/>
      <c r="F9" s="356"/>
      <c r="G9" s="356"/>
    </row>
    <row r="10" spans="1:8" s="61" customFormat="1" ht="15" customHeight="1">
      <c r="A10" s="292"/>
      <c r="B10" s="351"/>
      <c r="C10" s="351"/>
      <c r="D10" s="351"/>
      <c r="E10" s="351"/>
      <c r="F10" s="351"/>
      <c r="G10" s="351"/>
    </row>
    <row r="11" spans="1:8" s="61" customFormat="1" ht="37.200000000000003" customHeight="1">
      <c r="A11" s="357" t="s">
        <v>88</v>
      </c>
      <c r="B11" s="357"/>
      <c r="C11" s="357"/>
      <c r="D11" s="357"/>
      <c r="E11" s="357"/>
      <c r="F11" s="357"/>
      <c r="G11" s="357"/>
    </row>
    <row r="12" spans="1:8" s="61" customFormat="1" ht="44.4" customHeight="1">
      <c r="A12" s="118" t="s">
        <v>49</v>
      </c>
      <c r="B12" s="349" t="s">
        <v>124</v>
      </c>
      <c r="C12" s="349"/>
      <c r="D12" s="349"/>
      <c r="E12" s="349"/>
      <c r="F12" s="349"/>
      <c r="G12" s="349"/>
    </row>
    <row r="13" spans="1:8" s="61" customFormat="1" ht="15" customHeight="1">
      <c r="A13" s="119"/>
      <c r="B13" s="350"/>
      <c r="C13" s="350"/>
      <c r="D13" s="350"/>
      <c r="E13" s="350"/>
      <c r="F13" s="350"/>
      <c r="G13" s="350"/>
    </row>
    <row r="14" spans="1:8" s="61" customFormat="1" ht="14.4" customHeight="1">
      <c r="A14" s="93" t="s">
        <v>49</v>
      </c>
      <c r="B14" s="348" t="s">
        <v>68</v>
      </c>
      <c r="C14" s="348"/>
      <c r="D14" s="348"/>
      <c r="E14" s="348"/>
      <c r="F14" s="348"/>
      <c r="G14" s="348"/>
    </row>
    <row r="15" spans="1:8" s="61" customFormat="1" ht="15" customHeight="1">
      <c r="A15" s="119"/>
      <c r="B15" s="350"/>
      <c r="C15" s="350"/>
      <c r="D15" s="350"/>
      <c r="E15" s="350"/>
      <c r="F15" s="350"/>
      <c r="G15" s="350"/>
    </row>
    <row r="16" spans="1:8" s="61" customFormat="1" ht="55.2" customHeight="1">
      <c r="A16" s="93" t="s">
        <v>49</v>
      </c>
      <c r="B16" s="348" t="s">
        <v>117</v>
      </c>
      <c r="C16" s="348"/>
      <c r="D16" s="348"/>
      <c r="E16" s="348"/>
      <c r="F16" s="348"/>
      <c r="G16" s="348"/>
    </row>
    <row r="17" spans="1:8" s="61" customFormat="1" ht="15" customHeight="1">
      <c r="A17" s="119"/>
      <c r="B17" s="350"/>
      <c r="C17" s="350"/>
      <c r="D17" s="350"/>
      <c r="E17" s="350"/>
      <c r="F17" s="350"/>
      <c r="G17" s="350"/>
    </row>
    <row r="18" spans="1:8" s="61" customFormat="1" ht="111.6" customHeight="1">
      <c r="A18" s="118" t="s">
        <v>49</v>
      </c>
      <c r="B18" s="349" t="s">
        <v>125</v>
      </c>
      <c r="C18" s="349"/>
      <c r="D18" s="349"/>
      <c r="E18" s="349"/>
      <c r="F18" s="349"/>
      <c r="G18" s="349"/>
      <c r="H18" s="291"/>
    </row>
    <row r="19" spans="1:8" s="61" customFormat="1" ht="15" customHeight="1">
      <c r="A19" s="119"/>
      <c r="B19" s="350"/>
      <c r="C19" s="350"/>
      <c r="D19" s="350"/>
      <c r="E19" s="350"/>
      <c r="F19" s="350"/>
      <c r="G19" s="350"/>
    </row>
    <row r="20" spans="1:8" s="61" customFormat="1" ht="30" customHeight="1">
      <c r="A20" s="272" t="s">
        <v>56</v>
      </c>
      <c r="B20" s="272"/>
      <c r="C20" s="272"/>
      <c r="D20" s="272"/>
      <c r="E20" s="273"/>
      <c r="F20" s="273"/>
      <c r="G20" s="273"/>
    </row>
    <row r="21" spans="1:8" s="61" customFormat="1" ht="44.4" customHeight="1">
      <c r="A21" s="119" t="s">
        <v>49</v>
      </c>
      <c r="B21" s="348" t="s">
        <v>129</v>
      </c>
      <c r="C21" s="348"/>
      <c r="D21" s="348"/>
      <c r="E21" s="348"/>
      <c r="F21" s="348"/>
      <c r="G21" s="348"/>
    </row>
    <row r="22" spans="1:8" s="61" customFormat="1" ht="15" customHeight="1">
      <c r="A22" s="119"/>
      <c r="B22" s="350"/>
      <c r="C22" s="350"/>
      <c r="D22" s="350"/>
      <c r="E22" s="350"/>
      <c r="F22" s="350"/>
      <c r="G22" s="350"/>
    </row>
    <row r="23" spans="1:8" s="61" customFormat="1" ht="58.8" customHeight="1">
      <c r="A23" s="119" t="s">
        <v>49</v>
      </c>
      <c r="B23" s="348" t="s">
        <v>122</v>
      </c>
      <c r="C23" s="348"/>
      <c r="D23" s="348"/>
      <c r="E23" s="348"/>
      <c r="F23" s="348"/>
      <c r="G23" s="348"/>
    </row>
    <row r="24" spans="1:8" s="61" customFormat="1" ht="15" customHeight="1">
      <c r="A24" s="119"/>
      <c r="B24" s="350"/>
      <c r="C24" s="350"/>
      <c r="D24" s="350"/>
      <c r="E24" s="350"/>
      <c r="F24" s="350"/>
      <c r="G24" s="350"/>
    </row>
    <row r="25" spans="1:8" s="61" customFormat="1" ht="13.95" customHeight="1">
      <c r="A25" s="354" t="s">
        <v>49</v>
      </c>
      <c r="B25" s="348" t="s">
        <v>102</v>
      </c>
      <c r="C25" s="348"/>
      <c r="D25" s="348"/>
      <c r="E25" s="348"/>
      <c r="F25" s="348"/>
      <c r="G25" s="348"/>
    </row>
    <row r="26" spans="1:8" s="61" customFormat="1" ht="15.6" customHeight="1">
      <c r="A26" s="354"/>
      <c r="B26" s="348"/>
      <c r="C26" s="348"/>
      <c r="D26" s="348"/>
      <c r="E26" s="348"/>
      <c r="F26" s="348"/>
      <c r="G26" s="348"/>
    </row>
    <row r="27" spans="1:8" s="61" customFormat="1" ht="15" customHeight="1">
      <c r="A27" s="119"/>
      <c r="B27" s="350"/>
      <c r="C27" s="350"/>
      <c r="D27" s="350"/>
      <c r="E27" s="350"/>
      <c r="F27" s="350"/>
      <c r="G27" s="350"/>
    </row>
    <row r="28" spans="1:8" s="61" customFormat="1" ht="30" customHeight="1">
      <c r="A28" s="119" t="s">
        <v>49</v>
      </c>
      <c r="B28" s="348" t="s">
        <v>104</v>
      </c>
      <c r="C28" s="348"/>
      <c r="D28" s="348"/>
      <c r="E28" s="348"/>
      <c r="F28" s="348"/>
      <c r="G28" s="348"/>
    </row>
    <row r="29" spans="1:8" s="61" customFormat="1" ht="15" customHeight="1">
      <c r="A29" s="119"/>
      <c r="B29" s="350"/>
      <c r="C29" s="350"/>
      <c r="D29" s="350"/>
      <c r="E29" s="350"/>
      <c r="F29" s="350"/>
      <c r="G29" s="350"/>
    </row>
    <row r="30" spans="1:8" ht="15" customHeight="1">
      <c r="A30" s="348" t="s">
        <v>130</v>
      </c>
      <c r="B30" s="348"/>
      <c r="C30" s="348"/>
      <c r="D30" s="348"/>
      <c r="E30" s="348"/>
      <c r="F30" s="348"/>
      <c r="G30" s="348"/>
    </row>
  </sheetData>
  <sheetProtection algorithmName="SHA-512" hashValue="OyQ2MHFZkFv1Inlo5XItRGfkqVwV+g3xl1w8eFbqpOFigMBwcFuhdUic/qVv061Nk0PiORe/dStQizqTDVuoSw==" saltValue="nVNK2xehwVD5oJjyLIRZpw==" spinCount="100000" sheet="1" objects="1" scenarios="1"/>
  <mergeCells count="29">
    <mergeCell ref="B7:G7"/>
    <mergeCell ref="A1:G1"/>
    <mergeCell ref="B2:G2"/>
    <mergeCell ref="A25:A26"/>
    <mergeCell ref="B25:G26"/>
    <mergeCell ref="B23:G23"/>
    <mergeCell ref="A3:A4"/>
    <mergeCell ref="B3:G4"/>
    <mergeCell ref="B6:G6"/>
    <mergeCell ref="A8:A9"/>
    <mergeCell ref="B8:G9"/>
    <mergeCell ref="A11:G11"/>
    <mergeCell ref="B10:G10"/>
    <mergeCell ref="B5:G5"/>
    <mergeCell ref="B22:G22"/>
    <mergeCell ref="B24:G24"/>
    <mergeCell ref="A30:G30"/>
    <mergeCell ref="B14:G14"/>
    <mergeCell ref="B16:G16"/>
    <mergeCell ref="B18:G18"/>
    <mergeCell ref="B12:G12"/>
    <mergeCell ref="B13:G13"/>
    <mergeCell ref="B15:G15"/>
    <mergeCell ref="B17:G17"/>
    <mergeCell ref="B27:G27"/>
    <mergeCell ref="B29:G29"/>
    <mergeCell ref="B19:G19"/>
    <mergeCell ref="B21:G21"/>
    <mergeCell ref="B28:G28"/>
  </mergeCells>
  <pageMargins left="0.25" right="0.25" top="0.75" bottom="0.75" header="0.3" footer="0.3"/>
  <pageSetup paperSize="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workbookViewId="0">
      <selection sqref="A1:G2"/>
    </sheetView>
  </sheetViews>
  <sheetFormatPr baseColWidth="10" defaultColWidth="11.5546875" defaultRowHeight="15"/>
  <cols>
    <col min="1" max="1" width="2.33203125" style="62" customWidth="1"/>
    <col min="2" max="2" width="14.109375" style="62" customWidth="1"/>
    <col min="3" max="3" width="17.109375" style="62" customWidth="1"/>
    <col min="4" max="4" width="11.5546875" style="62"/>
    <col min="5" max="5" width="17" style="62" customWidth="1"/>
    <col min="6" max="6" width="11.5546875" style="62"/>
    <col min="7" max="7" width="12.77734375" style="62" customWidth="1"/>
    <col min="8" max="8" width="1.5546875" style="62" customWidth="1"/>
    <col min="9" max="9" width="12.88671875" style="91" customWidth="1"/>
    <col min="10" max="10" width="13.109375" style="91" customWidth="1"/>
    <col min="11" max="16384" width="11.5546875" style="62"/>
  </cols>
  <sheetData>
    <row r="1" spans="1:14" s="60" customFormat="1" ht="30.6" customHeight="1">
      <c r="A1" s="378" t="s">
        <v>103</v>
      </c>
      <c r="B1" s="379"/>
      <c r="C1" s="379"/>
      <c r="D1" s="379"/>
      <c r="E1" s="379"/>
      <c r="F1" s="379"/>
      <c r="G1" s="380"/>
      <c r="H1" s="284"/>
      <c r="I1" s="374" t="s">
        <v>54</v>
      </c>
      <c r="J1" s="375"/>
      <c r="K1" s="90"/>
      <c r="L1" s="363"/>
      <c r="M1" s="363"/>
      <c r="N1" s="90"/>
    </row>
    <row r="2" spans="1:14" ht="41.4" customHeight="1">
      <c r="A2" s="381"/>
      <c r="B2" s="382"/>
      <c r="C2" s="382"/>
      <c r="D2" s="382"/>
      <c r="E2" s="382"/>
      <c r="F2" s="382"/>
      <c r="G2" s="383"/>
      <c r="H2" s="121"/>
      <c r="I2" s="314" t="s">
        <v>53</v>
      </c>
      <c r="J2" s="315" t="s">
        <v>52</v>
      </c>
      <c r="K2" s="90"/>
      <c r="L2" s="90"/>
      <c r="M2" s="90"/>
      <c r="N2" s="90"/>
    </row>
    <row r="3" spans="1:14" s="63" customFormat="1">
      <c r="A3" s="300" t="s">
        <v>50</v>
      </c>
      <c r="B3" s="299"/>
      <c r="C3" s="299"/>
      <c r="D3" s="299"/>
      <c r="E3" s="299"/>
      <c r="F3" s="299"/>
      <c r="G3" s="301"/>
      <c r="H3" s="285"/>
      <c r="I3" s="316"/>
      <c r="J3" s="317"/>
    </row>
    <row r="4" spans="1:14">
      <c r="A4" s="302"/>
      <c r="B4" s="364" t="s">
        <v>105</v>
      </c>
      <c r="C4" s="363"/>
      <c r="D4" s="363"/>
      <c r="E4" s="363"/>
      <c r="F4" s="363"/>
      <c r="G4" s="365"/>
      <c r="H4" s="121"/>
      <c r="I4" s="318"/>
      <c r="J4" s="319"/>
    </row>
    <row r="5" spans="1:14">
      <c r="A5" s="302"/>
      <c r="B5" s="363"/>
      <c r="C5" s="363"/>
      <c r="D5" s="363"/>
      <c r="E5" s="363"/>
      <c r="F5" s="363"/>
      <c r="G5" s="365"/>
      <c r="H5" s="121"/>
      <c r="I5" s="318"/>
      <c r="J5" s="319"/>
    </row>
    <row r="6" spans="1:14" ht="16.2" customHeight="1">
      <c r="A6" s="302"/>
      <c r="B6" s="65" t="s">
        <v>111</v>
      </c>
      <c r="C6" s="64"/>
      <c r="D6" s="363" t="s">
        <v>106</v>
      </c>
      <c r="E6" s="363"/>
      <c r="F6" s="363"/>
      <c r="G6" s="365"/>
      <c r="H6" s="121"/>
      <c r="I6" s="320"/>
      <c r="J6" s="321" t="s">
        <v>8</v>
      </c>
    </row>
    <row r="7" spans="1:14" ht="16.2" customHeight="1">
      <c r="A7" s="302"/>
      <c r="B7" s="65"/>
      <c r="C7" s="64"/>
      <c r="D7" s="296"/>
      <c r="E7" s="296"/>
      <c r="F7" s="296"/>
      <c r="G7" s="303"/>
      <c r="H7" s="121"/>
      <c r="I7" s="320"/>
      <c r="J7" s="321"/>
    </row>
    <row r="8" spans="1:14">
      <c r="A8" s="302"/>
      <c r="B8" s="64"/>
      <c r="C8" s="64"/>
      <c r="D8" s="64"/>
      <c r="E8" s="64"/>
      <c r="F8" s="64"/>
      <c r="G8" s="304"/>
      <c r="H8" s="121"/>
      <c r="I8" s="320"/>
      <c r="J8" s="321"/>
    </row>
    <row r="9" spans="1:14">
      <c r="A9" s="305" t="s">
        <v>15</v>
      </c>
      <c r="B9" s="66"/>
      <c r="C9" s="66"/>
      <c r="D9" s="66"/>
      <c r="E9" s="64"/>
      <c r="F9" s="64"/>
      <c r="G9" s="304"/>
      <c r="H9" s="121"/>
      <c r="I9" s="320"/>
      <c r="J9" s="321"/>
    </row>
    <row r="10" spans="1:14">
      <c r="A10" s="306"/>
      <c r="B10" s="68" t="s">
        <v>109</v>
      </c>
      <c r="C10" s="67"/>
      <c r="D10" s="67"/>
      <c r="E10" s="64"/>
      <c r="F10" s="64"/>
      <c r="G10" s="304"/>
      <c r="H10" s="121"/>
      <c r="I10" s="320"/>
      <c r="J10" s="321"/>
    </row>
    <row r="11" spans="1:14">
      <c r="A11" s="306"/>
      <c r="B11" s="69" t="s">
        <v>112</v>
      </c>
      <c r="C11" s="70"/>
      <c r="D11" s="67"/>
      <c r="E11" s="64"/>
      <c r="F11" s="64"/>
      <c r="G11" s="304"/>
      <c r="H11" s="121"/>
      <c r="I11" s="320"/>
      <c r="J11" s="321"/>
    </row>
    <row r="12" spans="1:14" ht="43.8" customHeight="1">
      <c r="A12" s="306"/>
      <c r="B12" s="384" t="s">
        <v>111</v>
      </c>
      <c r="C12" s="384"/>
      <c r="D12" s="370" t="s">
        <v>121</v>
      </c>
      <c r="E12" s="370"/>
      <c r="F12" s="370"/>
      <c r="G12" s="371"/>
      <c r="H12" s="121"/>
      <c r="I12" s="320" t="s">
        <v>8</v>
      </c>
      <c r="J12" s="321"/>
    </row>
    <row r="13" spans="1:14">
      <c r="A13" s="306"/>
      <c r="B13" s="384"/>
      <c r="C13" s="384"/>
      <c r="D13" s="376" t="s">
        <v>55</v>
      </c>
      <c r="E13" s="376"/>
      <c r="F13" s="376"/>
      <c r="G13" s="377"/>
      <c r="H13" s="121"/>
      <c r="I13" s="320"/>
      <c r="J13" s="321" t="s">
        <v>8</v>
      </c>
    </row>
    <row r="14" spans="1:14">
      <c r="A14" s="306"/>
      <c r="B14" s="298"/>
      <c r="C14" s="298"/>
      <c r="D14" s="297"/>
      <c r="E14" s="297"/>
      <c r="F14" s="297"/>
      <c r="G14" s="307"/>
      <c r="H14" s="121"/>
      <c r="I14" s="320"/>
      <c r="J14" s="321"/>
    </row>
    <row r="15" spans="1:14">
      <c r="A15" s="306"/>
      <c r="B15" s="67"/>
      <c r="C15" s="67"/>
      <c r="D15" s="70"/>
      <c r="E15" s="64"/>
      <c r="F15" s="64"/>
      <c r="G15" s="304"/>
      <c r="H15" s="121"/>
      <c r="I15" s="320"/>
      <c r="J15" s="321"/>
    </row>
    <row r="16" spans="1:14">
      <c r="A16" s="308" t="s">
        <v>17</v>
      </c>
      <c r="B16" s="64"/>
      <c r="C16" s="64"/>
      <c r="D16" s="64"/>
      <c r="E16" s="64"/>
      <c r="F16" s="64"/>
      <c r="G16" s="304"/>
      <c r="H16" s="121"/>
      <c r="I16" s="320"/>
      <c r="J16" s="321"/>
    </row>
    <row r="17" spans="1:19">
      <c r="A17" s="309"/>
      <c r="B17" s="64" t="s">
        <v>110</v>
      </c>
      <c r="C17" s="64"/>
      <c r="D17" s="64"/>
      <c r="E17" s="64"/>
      <c r="F17" s="64"/>
      <c r="G17" s="304"/>
      <c r="H17" s="121"/>
      <c r="I17" s="320"/>
      <c r="J17" s="321"/>
    </row>
    <row r="18" spans="1:19" ht="31.8" customHeight="1">
      <c r="A18" s="309"/>
      <c r="B18" s="359" t="s">
        <v>120</v>
      </c>
      <c r="C18" s="359"/>
      <c r="D18" s="359"/>
      <c r="E18" s="359"/>
      <c r="F18" s="359"/>
      <c r="G18" s="360"/>
      <c r="H18" s="121"/>
      <c r="I18" s="320"/>
      <c r="J18" s="321"/>
    </row>
    <row r="19" spans="1:19">
      <c r="A19" s="309"/>
      <c r="B19" s="92" t="s">
        <v>111</v>
      </c>
      <c r="C19" s="64"/>
      <c r="D19" s="376" t="s">
        <v>55</v>
      </c>
      <c r="E19" s="376"/>
      <c r="F19" s="376"/>
      <c r="G19" s="377"/>
      <c r="H19" s="121"/>
      <c r="I19" s="320"/>
      <c r="J19" s="321" t="s">
        <v>8</v>
      </c>
    </row>
    <row r="20" spans="1:19">
      <c r="A20" s="309"/>
      <c r="B20" s="92"/>
      <c r="C20" s="64"/>
      <c r="D20" s="297"/>
      <c r="E20" s="297"/>
      <c r="F20" s="297"/>
      <c r="G20" s="307"/>
      <c r="H20" s="121"/>
      <c r="I20" s="320"/>
      <c r="J20" s="321"/>
    </row>
    <row r="21" spans="1:19">
      <c r="A21" s="309"/>
      <c r="B21" s="64"/>
      <c r="C21" s="64"/>
      <c r="D21" s="64"/>
      <c r="E21" s="64"/>
      <c r="F21" s="64"/>
      <c r="G21" s="304"/>
      <c r="H21" s="121"/>
      <c r="I21" s="320"/>
      <c r="J21" s="321"/>
    </row>
    <row r="22" spans="1:19">
      <c r="A22" s="310" t="s">
        <v>18</v>
      </c>
      <c r="B22" s="64"/>
      <c r="C22" s="64"/>
      <c r="D22" s="64"/>
      <c r="E22" s="64"/>
      <c r="F22" s="64"/>
      <c r="G22" s="304"/>
      <c r="H22" s="121"/>
      <c r="I22" s="320"/>
      <c r="J22" s="321"/>
    </row>
    <row r="23" spans="1:19">
      <c r="A23" s="311"/>
      <c r="B23" s="64" t="s">
        <v>107</v>
      </c>
      <c r="C23" s="64"/>
      <c r="D23" s="64"/>
      <c r="E23" s="64"/>
      <c r="F23" s="64"/>
      <c r="G23" s="304"/>
      <c r="H23" s="121"/>
      <c r="I23" s="320"/>
      <c r="J23" s="321"/>
    </row>
    <row r="24" spans="1:19" ht="27.6" customHeight="1">
      <c r="A24" s="311"/>
      <c r="B24" s="359" t="s">
        <v>127</v>
      </c>
      <c r="C24" s="359"/>
      <c r="D24" s="359"/>
      <c r="E24" s="359"/>
      <c r="F24" s="359"/>
      <c r="G24" s="360"/>
      <c r="H24" s="121"/>
      <c r="I24" s="320"/>
      <c r="J24" s="321"/>
      <c r="L24" s="121"/>
      <c r="M24" s="121"/>
      <c r="N24" s="121"/>
      <c r="O24" s="121"/>
      <c r="P24" s="121"/>
      <c r="Q24" s="121"/>
      <c r="R24" s="121"/>
      <c r="S24" s="121"/>
    </row>
    <row r="25" spans="1:19" ht="30.6" customHeight="1">
      <c r="A25" s="311"/>
      <c r="B25" s="298" t="s">
        <v>111</v>
      </c>
      <c r="C25" s="67"/>
      <c r="D25" s="370" t="s">
        <v>119</v>
      </c>
      <c r="E25" s="370"/>
      <c r="F25" s="370"/>
      <c r="G25" s="371"/>
      <c r="H25" s="121"/>
      <c r="I25" s="320" t="s">
        <v>8</v>
      </c>
      <c r="J25" s="321"/>
    </row>
    <row r="26" spans="1:19">
      <c r="A26" s="311"/>
      <c r="B26" s="67"/>
      <c r="C26" s="67"/>
      <c r="D26" s="376" t="s">
        <v>55</v>
      </c>
      <c r="E26" s="376"/>
      <c r="F26" s="376"/>
      <c r="G26" s="377"/>
      <c r="H26" s="121"/>
      <c r="I26" s="320"/>
      <c r="J26" s="321" t="s">
        <v>8</v>
      </c>
    </row>
    <row r="27" spans="1:19">
      <c r="A27" s="311"/>
      <c r="B27" s="67"/>
      <c r="C27" s="67"/>
      <c r="D27" s="297"/>
      <c r="E27" s="297"/>
      <c r="F27" s="297"/>
      <c r="G27" s="307"/>
      <c r="H27" s="121"/>
      <c r="I27" s="320"/>
      <c r="J27" s="321"/>
    </row>
    <row r="28" spans="1:19">
      <c r="A28" s="302"/>
      <c r="B28" s="64"/>
      <c r="C28" s="64"/>
      <c r="D28" s="64"/>
      <c r="E28" s="64"/>
      <c r="F28" s="64"/>
      <c r="G28" s="304"/>
      <c r="H28" s="121"/>
      <c r="I28" s="320"/>
      <c r="J28" s="321"/>
    </row>
    <row r="29" spans="1:19" ht="28.5" customHeight="1">
      <c r="A29" s="366" t="s">
        <v>63</v>
      </c>
      <c r="B29" s="367"/>
      <c r="C29" s="367"/>
      <c r="D29" s="367"/>
      <c r="E29" s="367"/>
      <c r="F29" s="367"/>
      <c r="G29" s="368"/>
      <c r="H29" s="121"/>
      <c r="I29" s="320"/>
      <c r="J29" s="321"/>
      <c r="K29" s="121"/>
    </row>
    <row r="30" spans="1:19">
      <c r="A30" s="312"/>
      <c r="B30" s="64" t="s">
        <v>108</v>
      </c>
      <c r="C30" s="64"/>
      <c r="D30" s="64"/>
      <c r="E30" s="64"/>
      <c r="F30" s="64"/>
      <c r="G30" s="304"/>
      <c r="H30" s="121"/>
      <c r="I30" s="322"/>
      <c r="J30" s="323"/>
    </row>
    <row r="31" spans="1:19" ht="15.6">
      <c r="A31" s="312"/>
      <c r="B31" s="71" t="s">
        <v>113</v>
      </c>
      <c r="C31" s="64"/>
      <c r="D31" s="64"/>
      <c r="E31" s="64"/>
      <c r="F31" s="64"/>
      <c r="G31" s="304"/>
      <c r="H31" s="121"/>
      <c r="I31" s="322"/>
      <c r="J31" s="323"/>
    </row>
    <row r="32" spans="1:19" ht="15.6">
      <c r="A32" s="312"/>
      <c r="B32" s="298" t="s">
        <v>111</v>
      </c>
      <c r="C32" s="64"/>
      <c r="D32" s="71"/>
      <c r="E32" s="64"/>
      <c r="F32" s="64"/>
      <c r="G32" s="304"/>
      <c r="H32" s="121"/>
      <c r="I32" s="372" t="s">
        <v>60</v>
      </c>
      <c r="J32" s="373"/>
    </row>
    <row r="33" spans="1:10" ht="15.6">
      <c r="A33" s="312"/>
      <c r="B33" s="298"/>
      <c r="C33" s="64"/>
      <c r="D33" s="71"/>
      <c r="E33" s="64"/>
      <c r="F33" s="64"/>
      <c r="G33" s="304"/>
      <c r="H33" s="121"/>
      <c r="I33" s="324"/>
      <c r="J33" s="325"/>
    </row>
    <row r="34" spans="1:10">
      <c r="A34" s="302"/>
      <c r="B34" s="64"/>
      <c r="C34" s="64"/>
      <c r="D34" s="64"/>
      <c r="E34" s="64"/>
      <c r="F34" s="64"/>
      <c r="G34" s="304"/>
      <c r="H34" s="121"/>
      <c r="I34" s="322"/>
      <c r="J34" s="323"/>
    </row>
    <row r="35" spans="1:10">
      <c r="A35" s="308" t="s">
        <v>51</v>
      </c>
      <c r="B35" s="64"/>
      <c r="C35" s="64"/>
      <c r="D35" s="64"/>
      <c r="E35" s="64"/>
      <c r="F35" s="64"/>
      <c r="G35" s="304"/>
      <c r="H35" s="121"/>
      <c r="I35" s="322"/>
      <c r="J35" s="323"/>
    </row>
    <row r="36" spans="1:10" ht="41.4" customHeight="1">
      <c r="A36" s="309"/>
      <c r="B36" s="369" t="s">
        <v>115</v>
      </c>
      <c r="C36" s="370"/>
      <c r="D36" s="370"/>
      <c r="E36" s="370"/>
      <c r="F36" s="370"/>
      <c r="G36" s="371"/>
      <c r="H36" s="121"/>
      <c r="I36" s="322"/>
      <c r="J36" s="323"/>
    </row>
    <row r="37" spans="1:10" ht="15.6">
      <c r="A37" s="309"/>
      <c r="B37" s="71" t="s">
        <v>114</v>
      </c>
      <c r="C37" s="64"/>
      <c r="D37" s="64"/>
      <c r="E37" s="64"/>
      <c r="F37" s="64"/>
      <c r="G37" s="304"/>
      <c r="H37" s="121"/>
      <c r="I37" s="322"/>
      <c r="J37" s="323"/>
    </row>
    <row r="38" spans="1:10" ht="45" customHeight="1" thickBot="1">
      <c r="A38" s="313"/>
      <c r="B38" s="358" t="s">
        <v>111</v>
      </c>
      <c r="C38" s="358"/>
      <c r="D38" s="361" t="s">
        <v>57</v>
      </c>
      <c r="E38" s="361"/>
      <c r="F38" s="361"/>
      <c r="G38" s="362"/>
      <c r="H38" s="121"/>
      <c r="I38" s="326"/>
      <c r="J38" s="327" t="s">
        <v>8</v>
      </c>
    </row>
    <row r="39" spans="1:10">
      <c r="A39" s="122"/>
      <c r="B39" s="122"/>
      <c r="C39" s="121"/>
      <c r="D39" s="287"/>
      <c r="E39" s="287"/>
      <c r="F39" s="287"/>
      <c r="G39" s="287"/>
      <c r="H39" s="121"/>
      <c r="I39" s="286"/>
      <c r="J39" s="286"/>
    </row>
    <row r="40" spans="1:10">
      <c r="A40" s="288"/>
      <c r="B40" s="289" t="s">
        <v>130</v>
      </c>
      <c r="C40" s="121"/>
      <c r="D40" s="288"/>
      <c r="E40" s="288"/>
      <c r="F40" s="288"/>
      <c r="G40" s="288"/>
      <c r="H40" s="121"/>
      <c r="I40" s="290"/>
      <c r="J40" s="290"/>
    </row>
  </sheetData>
  <sheetProtection algorithmName="SHA-512" hashValue="6WKMAEJYPz3sGvZw1MqBRj8/R6ASeyGx/IiCuVl4iWRsi0lgtVvKsMM4ThvBOecqFaLxyZrtiu4VN6Hb6uHTWw==" saltValue="adFRvWUMHCe2PU2YFgr0Xg==" spinCount="100000" sheet="1" objects="1" scenarios="1"/>
  <mergeCells count="18">
    <mergeCell ref="B12:C13"/>
    <mergeCell ref="D25:G25"/>
    <mergeCell ref="B38:C38"/>
    <mergeCell ref="B18:G18"/>
    <mergeCell ref="D38:G38"/>
    <mergeCell ref="L1:M1"/>
    <mergeCell ref="B4:G5"/>
    <mergeCell ref="D6:G6"/>
    <mergeCell ref="A29:G29"/>
    <mergeCell ref="B36:G36"/>
    <mergeCell ref="B24:G24"/>
    <mergeCell ref="I32:J32"/>
    <mergeCell ref="I1:J1"/>
    <mergeCell ref="D13:G13"/>
    <mergeCell ref="D26:G26"/>
    <mergeCell ref="D19:G19"/>
    <mergeCell ref="D12:G12"/>
    <mergeCell ref="A1:G2"/>
  </mergeCells>
  <pageMargins left="0.25" right="0.25" top="0.75" bottom="0.75" header="0.3" footer="0.3"/>
  <pageSetup paperSize="5" scale="8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M48"/>
  <sheetViews>
    <sheetView topLeftCell="A7" zoomScaleNormal="100" workbookViewId="0">
      <selection activeCell="C29" sqref="C29"/>
    </sheetView>
  </sheetViews>
  <sheetFormatPr baseColWidth="10" defaultColWidth="14.109375" defaultRowHeight="13.8"/>
  <cols>
    <col min="1" max="1" width="57.88671875" style="13" customWidth="1"/>
    <col min="2" max="2" width="15.5546875" style="13" bestFit="1" customWidth="1"/>
    <col min="3" max="3" width="14.33203125" style="13" bestFit="1" customWidth="1"/>
    <col min="4" max="4" width="14.5546875" style="13" customWidth="1"/>
    <col min="5" max="5" width="14.109375" style="13"/>
    <col min="6" max="6" width="14.44140625" style="13" bestFit="1" customWidth="1"/>
    <col min="7" max="8" width="14.109375" style="13"/>
    <col min="9" max="9" width="14.44140625" style="13" bestFit="1" customWidth="1"/>
    <col min="10" max="16384" width="14.109375" style="13"/>
  </cols>
  <sheetData>
    <row r="1" spans="1:8" s="11" customFormat="1" ht="17.25" customHeight="1">
      <c r="A1" s="389" t="s">
        <v>10</v>
      </c>
      <c r="B1" s="390"/>
      <c r="C1" s="390"/>
      <c r="D1" s="391"/>
    </row>
    <row r="2" spans="1:8" s="11" customFormat="1">
      <c r="A2" s="33"/>
      <c r="B2" s="34"/>
      <c r="C2" s="34"/>
      <c r="D2" s="35"/>
    </row>
    <row r="3" spans="1:8" s="11" customFormat="1" ht="17.399999999999999">
      <c r="A3" s="392" t="s">
        <v>25</v>
      </c>
      <c r="B3" s="393"/>
      <c r="C3" s="393"/>
      <c r="D3" s="394"/>
    </row>
    <row r="4" spans="1:8" s="11" customFormat="1" ht="12" customHeight="1">
      <c r="A4" s="36"/>
      <c r="B4" s="12"/>
      <c r="C4" s="37"/>
      <c r="D4" s="38"/>
    </row>
    <row r="5" spans="1:8" s="11" customFormat="1" ht="15" customHeight="1">
      <c r="A5" s="395" t="s">
        <v>94</v>
      </c>
      <c r="B5" s="396"/>
      <c r="C5" s="396"/>
      <c r="D5" s="397"/>
    </row>
    <row r="6" spans="1:8" s="11" customFormat="1">
      <c r="A6" s="398" t="s">
        <v>86</v>
      </c>
      <c r="B6" s="399"/>
      <c r="C6" s="399"/>
      <c r="D6" s="400"/>
    </row>
    <row r="7" spans="1:8" s="11" customFormat="1" ht="15" customHeight="1">
      <c r="A7" s="395" t="s">
        <v>95</v>
      </c>
      <c r="B7" s="396"/>
      <c r="C7" s="396"/>
      <c r="D7" s="397"/>
    </row>
    <row r="8" spans="1:8">
      <c r="A8" s="401" t="s">
        <v>85</v>
      </c>
      <c r="B8" s="402"/>
      <c r="C8" s="402"/>
      <c r="D8" s="403"/>
    </row>
    <row r="9" spans="1:8" s="11" customFormat="1" ht="15" customHeight="1">
      <c r="A9" s="39" t="s">
        <v>96</v>
      </c>
      <c r="B9" s="14"/>
      <c r="C9" s="15" t="str">
        <f>LEFT(Volet_1___La_maîtrise_d_une_terminologie_française,7)</f>
        <v>Volet 2</v>
      </c>
      <c r="D9" s="40"/>
    </row>
    <row r="10" spans="1:8" s="11" customFormat="1" ht="15" customHeight="1">
      <c r="A10" s="41" t="s">
        <v>132</v>
      </c>
      <c r="B10" s="95"/>
      <c r="C10" s="96"/>
      <c r="D10" s="97"/>
      <c r="E10" s="94"/>
      <c r="F10" s="94"/>
      <c r="G10" s="94"/>
    </row>
    <row r="11" spans="1:8" s="94" customFormat="1" ht="15" customHeight="1">
      <c r="A11" s="39" t="s">
        <v>12</v>
      </c>
      <c r="B11" s="14" t="s">
        <v>97</v>
      </c>
      <c r="C11" s="137" t="s">
        <v>126</v>
      </c>
      <c r="D11" s="40"/>
    </row>
    <row r="12" spans="1:8" ht="30" customHeight="1">
      <c r="A12" s="332" t="s">
        <v>62</v>
      </c>
      <c r="B12" s="138" t="s">
        <v>26</v>
      </c>
      <c r="C12" s="138" t="s">
        <v>27</v>
      </c>
      <c r="D12" s="98"/>
      <c r="F12" s="43"/>
    </row>
    <row r="13" spans="1:8" ht="15" customHeight="1">
      <c r="A13" s="331" t="s">
        <v>131</v>
      </c>
      <c r="B13" s="139">
        <f>IF($A$13="12 mois et moins",100000,IF($A$13="13 à 24 mois",200000,300000))</f>
        <v>200000</v>
      </c>
      <c r="C13" s="139">
        <f>IF($A$13="12 mois et moins",125000,IF($A$13="13 à 24 mois",250000,375000))</f>
        <v>250000</v>
      </c>
      <c r="D13" s="117"/>
    </row>
    <row r="14" spans="1:8" ht="40.950000000000003" customHeight="1">
      <c r="A14" s="129" t="s">
        <v>89</v>
      </c>
      <c r="B14" s="176" t="s">
        <v>28</v>
      </c>
      <c r="C14" s="177" t="s">
        <v>65</v>
      </c>
      <c r="D14" s="131" t="s">
        <v>59</v>
      </c>
      <c r="F14" s="130"/>
      <c r="G14" s="130"/>
      <c r="H14" s="130"/>
    </row>
    <row r="15" spans="1:8" ht="30" customHeight="1">
      <c r="A15" s="101" t="s">
        <v>90</v>
      </c>
      <c r="B15" s="279">
        <f>+'Budget-Dépenses-An 1'!C15+'Budget-Dépenses-An 2 '!C15+'Budget-Dépense-An 3'!C15</f>
        <v>0</v>
      </c>
      <c r="C15" s="279">
        <f>+'Budget-Dépenses-An 1'!D15+'Budget-Dépenses-An 2 '!D15+'Budget-Dépense-An 3'!D15</f>
        <v>0</v>
      </c>
      <c r="D15" s="280">
        <f>+B15-C15</f>
        <v>0</v>
      </c>
      <c r="F15" s="130"/>
      <c r="G15" s="130"/>
      <c r="H15" s="130"/>
    </row>
    <row r="16" spans="1:8" ht="25.95" customHeight="1">
      <c r="A16" s="178" t="s">
        <v>69</v>
      </c>
      <c r="B16" s="102">
        <f>+'Budget-Dépenses-An 1'!C22+'Budget-Dépenses-An 2 '!C22+'Budget-Dépense-An 3'!C22</f>
        <v>0</v>
      </c>
      <c r="C16" s="102">
        <f>+'Budget-Dépenses-An 1'!D22</f>
        <v>0</v>
      </c>
      <c r="D16" s="103">
        <f>+B16-C16</f>
        <v>0</v>
      </c>
    </row>
    <row r="17" spans="1:13" ht="38.4" customHeight="1">
      <c r="A17" s="101" t="s">
        <v>29</v>
      </c>
      <c r="B17" s="102">
        <f>ROUND(+'Budget-Dépenses-An 1'!C29+'Budget-Dépenses-An 2 '!C29+'Budget-Dépense-An 3'!C29,0)</f>
        <v>0</v>
      </c>
      <c r="C17" s="102">
        <f>ROUND(+'Budget-Dépenses-An 1'!D29+'Budget-Dépenses-An 2 '!D29+'Budget-Dépense-An 3'!D29,0)</f>
        <v>0</v>
      </c>
      <c r="D17" s="103">
        <f t="shared" ref="D17:D20" si="0">+B17-C17</f>
        <v>0</v>
      </c>
    </row>
    <row r="18" spans="1:13" ht="35.4" customHeight="1">
      <c r="A18" s="104" t="s">
        <v>30</v>
      </c>
      <c r="B18" s="102">
        <f>ROUND(+'Budget-Dépenses-An 1'!C36+'Budget-Dépenses-An 2 '!C36+'Budget-Dépense-An 3'!C36,0)</f>
        <v>0</v>
      </c>
      <c r="C18" s="102">
        <f>ROUND(+'Budget-Dépenses-An 1'!D36+'Budget-Dépenses-An 2 '!D36+'Budget-Dépense-An 3'!D36,0)</f>
        <v>0</v>
      </c>
      <c r="D18" s="103">
        <f t="shared" si="0"/>
        <v>0</v>
      </c>
    </row>
    <row r="19" spans="1:13" ht="35.4" customHeight="1">
      <c r="A19" s="104" t="s">
        <v>31</v>
      </c>
      <c r="B19" s="102">
        <f>ROUND(+'Budget-Dépenses-An 1'!C43+'Budget-Dépenses-An 2 '!C43+'Budget-Dépense-An 3'!C43,0)</f>
        <v>0</v>
      </c>
      <c r="C19" s="102">
        <f>ROUND(+'Budget-Dépenses-An 1'!D43+'Budget-Dépenses-An 2 '!D43+'Budget-Dépense-An 3'!D43,0)</f>
        <v>0</v>
      </c>
      <c r="D19" s="103">
        <f t="shared" si="0"/>
        <v>0</v>
      </c>
    </row>
    <row r="20" spans="1:13" ht="35.4" customHeight="1">
      <c r="A20" s="104" t="s">
        <v>32</v>
      </c>
      <c r="B20" s="102">
        <f>ROUND(+'Budget-Dépenses-An 1'!C50+'Budget-Dépenses-An 2 '!C50+'Budget-Dépense-An 3'!C50,0)</f>
        <v>0</v>
      </c>
      <c r="C20" s="102">
        <f>ROUND(+'Budget-Dépenses-An 1'!D50+'Budget-Dépenses-An 2 '!D50+'Budget-Dépense-An 3'!D50,0)</f>
        <v>0</v>
      </c>
      <c r="D20" s="103">
        <f t="shared" si="0"/>
        <v>0</v>
      </c>
    </row>
    <row r="21" spans="1:13" ht="35.4" customHeight="1">
      <c r="A21" s="105" t="s">
        <v>73</v>
      </c>
      <c r="B21" s="182">
        <f>+B16+B17+B18+B19+B20</f>
        <v>0</v>
      </c>
      <c r="C21" s="182">
        <f>+C16+C17+C18+C19+C20</f>
        <v>0</v>
      </c>
      <c r="D21" s="107">
        <f>+D16+D17+D18+D19+D20</f>
        <v>0</v>
      </c>
      <c r="F21" s="21"/>
    </row>
    <row r="22" spans="1:13" ht="35.4" customHeight="1">
      <c r="A22" s="183" t="s">
        <v>58</v>
      </c>
      <c r="B22" s="102">
        <f>+'Budget-Dépenses-An 1'!C57+'Budget-Dépenses-An 2 '!C57+'Budget-Dépense-An 3'!C57</f>
        <v>0</v>
      </c>
      <c r="C22" s="102">
        <f>+'Budget-Dépenses-An 1'!D57+'Budget-Dépenses-An 2 '!D57+'Budget-Dépense-An 3'!D57</f>
        <v>0</v>
      </c>
      <c r="D22" s="103"/>
      <c r="F22" s="21"/>
    </row>
    <row r="23" spans="1:13" ht="17.399999999999999" customHeight="1">
      <c r="A23" s="140" t="s">
        <v>40</v>
      </c>
      <c r="B23" s="268">
        <f>MIN(B22*0.2,2000)</f>
        <v>0</v>
      </c>
      <c r="C23" s="268">
        <f>+'Budget-Dépenses-An 1'!D58+'Budget-Dépenses-An 2 '!D58+'Budget-Dépense-An 3'!D58</f>
        <v>0</v>
      </c>
      <c r="D23" s="269">
        <f>+B23-C23</f>
        <v>0</v>
      </c>
    </row>
    <row r="24" spans="1:13" ht="35.4" customHeight="1">
      <c r="A24" s="108" t="s">
        <v>64</v>
      </c>
      <c r="B24" s="102">
        <v>0</v>
      </c>
      <c r="C24" s="102">
        <v>0</v>
      </c>
      <c r="D24" s="55"/>
    </row>
    <row r="25" spans="1:13">
      <c r="A25" s="140" t="s">
        <v>41</v>
      </c>
      <c r="B25" s="267">
        <f>MIN(0.1*B39,B24)</f>
        <v>0</v>
      </c>
      <c r="C25" s="267">
        <f>MIN(C24,B25)</f>
        <v>0</v>
      </c>
      <c r="D25" s="269">
        <f>+B25-C25</f>
        <v>0</v>
      </c>
      <c r="I25" s="130"/>
      <c r="J25" s="130"/>
      <c r="K25" s="130"/>
      <c r="L25" s="130"/>
      <c r="M25" s="130"/>
    </row>
    <row r="26" spans="1:13" ht="27.6" customHeight="1">
      <c r="A26" s="281" t="s">
        <v>82</v>
      </c>
      <c r="B26" s="106">
        <f>+B21+B22+B24</f>
        <v>0</v>
      </c>
      <c r="C26" s="106">
        <f>+C21+C22+C24</f>
        <v>0</v>
      </c>
      <c r="D26" s="55"/>
      <c r="I26" s="130"/>
      <c r="J26" s="130"/>
      <c r="K26" s="130"/>
      <c r="L26" s="130"/>
      <c r="M26" s="130"/>
    </row>
    <row r="27" spans="1:13" ht="19.8" customHeight="1" thickBot="1">
      <c r="A27" s="282" t="s">
        <v>83</v>
      </c>
      <c r="B27" s="266">
        <f>+B21+B23+B25</f>
        <v>0</v>
      </c>
      <c r="C27" s="266">
        <f>+C21+C23+C25</f>
        <v>0</v>
      </c>
      <c r="D27" s="269">
        <f>+B27-C27</f>
        <v>0</v>
      </c>
      <c r="I27" s="130"/>
      <c r="J27" s="130"/>
      <c r="K27" s="130"/>
      <c r="L27" s="130"/>
      <c r="M27" s="130"/>
    </row>
    <row r="28" spans="1:13" ht="27.6" customHeight="1" thickBot="1">
      <c r="A28" s="282" t="s">
        <v>101</v>
      </c>
      <c r="B28" s="193">
        <f>B27*0.75</f>
        <v>0</v>
      </c>
      <c r="C28" s="193">
        <f>C27*0.75</f>
        <v>0</v>
      </c>
      <c r="D28" s="55"/>
      <c r="I28" s="270"/>
      <c r="J28" s="130"/>
      <c r="K28" s="130"/>
      <c r="L28" s="130"/>
      <c r="M28" s="130"/>
    </row>
    <row r="29" spans="1:13" ht="31.2" customHeight="1" thickBot="1">
      <c r="A29" s="283" t="s">
        <v>84</v>
      </c>
      <c r="B29" s="265">
        <f>MIN(B37,B38,B39)</f>
        <v>0</v>
      </c>
      <c r="C29" s="265">
        <f>MIN(B29,0.75*C28)</f>
        <v>0</v>
      </c>
      <c r="D29" s="333"/>
      <c r="I29" s="16"/>
    </row>
    <row r="30" spans="1:13">
      <c r="A30" s="44"/>
      <c r="B30" s="32"/>
      <c r="C30" s="32"/>
      <c r="D30" s="42"/>
    </row>
    <row r="31" spans="1:13">
      <c r="A31" s="386" t="s">
        <v>33</v>
      </c>
      <c r="B31" s="387"/>
      <c r="C31" s="388"/>
      <c r="D31" s="56"/>
    </row>
    <row r="32" spans="1:13" ht="29.4" customHeight="1">
      <c r="A32" s="141"/>
      <c r="B32" s="142" t="s">
        <v>45</v>
      </c>
      <c r="C32" s="142" t="s">
        <v>46</v>
      </c>
      <c r="D32" s="57"/>
      <c r="I32" s="16"/>
    </row>
    <row r="33" spans="1:7" ht="23.4" customHeight="1">
      <c r="A33" s="143" t="s">
        <v>47</v>
      </c>
      <c r="B33" s="144">
        <f>+'Budget-Dépenses-An 1'!C76+'Budget-Dépenses-An 2 '!C77+'Budget-Dépense-An 3'!C77</f>
        <v>0</v>
      </c>
      <c r="C33" s="144">
        <f>+'Budget-Dépenses-An 1'!D76+'Budget-Dépenses-An 2 '!D77+'Budget-Dépense-An 3'!D77</f>
        <v>0</v>
      </c>
      <c r="D33" s="57"/>
      <c r="G33" s="120"/>
    </row>
    <row r="34" spans="1:7">
      <c r="A34" s="145"/>
      <c r="B34" s="37"/>
      <c r="C34" s="37"/>
      <c r="D34" s="42"/>
    </row>
    <row r="35" spans="1:7">
      <c r="A35" s="145"/>
      <c r="B35" s="37"/>
      <c r="C35" s="37"/>
      <c r="D35" s="42"/>
    </row>
    <row r="36" spans="1:7">
      <c r="A36" s="45" t="s">
        <v>34</v>
      </c>
      <c r="B36" s="18"/>
      <c r="C36" s="146"/>
      <c r="D36" s="55"/>
    </row>
    <row r="37" spans="1:7" ht="27" customHeight="1">
      <c r="A37" s="99" t="s">
        <v>70</v>
      </c>
      <c r="B37" s="147">
        <f>IF(A10="Volet 1 - La maîtrise d'une terminologie française",B13,C13)</f>
        <v>250000</v>
      </c>
      <c r="C37" s="275" t="s">
        <v>71</v>
      </c>
      <c r="D37" s="55"/>
    </row>
    <row r="38" spans="1:7" ht="46.8" customHeight="1">
      <c r="A38" s="46" t="s">
        <v>72</v>
      </c>
      <c r="B38" s="274">
        <v>0</v>
      </c>
      <c r="C38" s="276" t="s">
        <v>74</v>
      </c>
      <c r="D38" s="55"/>
      <c r="E38" s="162"/>
    </row>
    <row r="39" spans="1:7" ht="45.6" customHeight="1">
      <c r="A39" s="47" t="s">
        <v>87</v>
      </c>
      <c r="B39" s="20">
        <v>0</v>
      </c>
      <c r="C39" s="277" t="s">
        <v>79</v>
      </c>
      <c r="D39" s="271" t="str">
        <f>IF(OR(B39&gt;B37,B39&gt;B38),"Erreur à corriger: Maximum = plus petit de H ou I"," ")</f>
        <v xml:space="preserve"> </v>
      </c>
      <c r="F39" s="181"/>
    </row>
    <row r="40" spans="1:7">
      <c r="A40" s="148"/>
      <c r="B40" s="149"/>
      <c r="C40" s="27"/>
      <c r="D40" s="55"/>
      <c r="F40" s="124"/>
      <c r="G40" s="125"/>
    </row>
    <row r="41" spans="1:7">
      <c r="A41" s="48" t="s">
        <v>35</v>
      </c>
      <c r="B41" s="19"/>
      <c r="C41" s="100"/>
      <c r="D41" s="58"/>
      <c r="F41" s="32"/>
      <c r="G41" s="32"/>
    </row>
    <row r="42" spans="1:7">
      <c r="A42" s="49" t="s">
        <v>36</v>
      </c>
      <c r="B42" s="43">
        <f>+B27-MIN(B38,B39)</f>
        <v>0</v>
      </c>
      <c r="C42" s="27"/>
      <c r="D42" s="55"/>
      <c r="E42" s="181"/>
      <c r="F42" s="32"/>
      <c r="G42" s="32"/>
    </row>
    <row r="43" spans="1:7" ht="27.6">
      <c r="A43" s="47" t="s">
        <v>37</v>
      </c>
      <c r="B43" s="293">
        <v>0</v>
      </c>
      <c r="C43" s="27"/>
      <c r="D43" s="55"/>
      <c r="F43" s="126"/>
      <c r="G43" s="125"/>
    </row>
    <row r="44" spans="1:7" ht="27.6">
      <c r="A44" s="47" t="s">
        <v>38</v>
      </c>
      <c r="B44" s="294">
        <v>0</v>
      </c>
      <c r="C44" s="27"/>
      <c r="D44" s="55"/>
      <c r="F44" s="120"/>
    </row>
    <row r="45" spans="1:7">
      <c r="A45" s="50" t="s">
        <v>39</v>
      </c>
      <c r="B45" s="295">
        <v>0</v>
      </c>
      <c r="C45" s="27"/>
      <c r="D45" s="55"/>
    </row>
    <row r="46" spans="1:7" ht="14.4" thickBot="1">
      <c r="A46" s="51"/>
      <c r="B46" s="52"/>
      <c r="C46" s="53"/>
      <c r="D46" s="54"/>
    </row>
    <row r="48" spans="1:7">
      <c r="A48" s="385" t="s">
        <v>66</v>
      </c>
      <c r="B48" s="385"/>
    </row>
  </sheetData>
  <sheetProtection algorithmName="SHA-512" hashValue="m4+ITVNBoBFWt0nSoGt2OXZztkbHxTBwyjfKjjsSAAuFouAmKU5ai4xdso9hXGCgkkzz12JHjMD4hTwAx3QihA==" saltValue="o4KMPkBz77X81kIz74DRHg==" spinCount="100000" sheet="1" objects="1" scenarios="1"/>
  <mergeCells count="8">
    <mergeCell ref="A48:B48"/>
    <mergeCell ref="A31:C31"/>
    <mergeCell ref="A1:D1"/>
    <mergeCell ref="A3:D3"/>
    <mergeCell ref="A5:D5"/>
    <mergeCell ref="A6:D6"/>
    <mergeCell ref="A7:D7"/>
    <mergeCell ref="A8:D8"/>
  </mergeCells>
  <dataValidations count="2">
    <dataValidation type="list" allowBlank="1" showInputMessage="1" showErrorMessage="1" sqref="A10">
      <formula1>"À sélectionner , Volet 1 - La maîtrise d'une terminologie française, Volet 2 - L'utilisation du français dans les organisations"</formula1>
    </dataValidation>
    <dataValidation type="list" allowBlank="1" showInputMessage="1" showErrorMessage="1" sqref="A13">
      <formula1>"À sélectionner , 12 mois et moins,13 à 24 mois,25 à 36 mois"</formula1>
    </dataValidation>
  </dataValidations>
  <printOptions horizontalCentered="1"/>
  <pageMargins left="0.23622047244094491" right="0.23622047244094491" top="0.74803149606299213" bottom="0.74803149606299213" header="0.31496062992125984" footer="0.31496062992125984"/>
  <pageSetup paperSize="5" scale="79" orientation="portrait" r:id="rId1"/>
  <headerFooter>
    <oddFooter>&amp;L&amp;G&amp;R&amp;G</oddFooter>
  </headerFooter>
  <ignoredErrors>
    <ignoredError sqref="B13:C13" unlocked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W361"/>
  <sheetViews>
    <sheetView topLeftCell="A31" zoomScaleNormal="100" zoomScaleSheetLayoutView="100" workbookViewId="0">
      <selection activeCell="C47" sqref="C47"/>
    </sheetView>
  </sheetViews>
  <sheetFormatPr baseColWidth="10" defaultRowHeight="14.4"/>
  <cols>
    <col min="1" max="1" width="2.109375" customWidth="1"/>
    <col min="2" max="2" width="53.109375" customWidth="1"/>
    <col min="3" max="3" width="16.44140625" bestFit="1" customWidth="1"/>
    <col min="4" max="4" width="15.5546875" bestFit="1" customWidth="1"/>
    <col min="5" max="5" width="16.5546875" customWidth="1"/>
    <col min="6" max="6" width="1.33203125" customWidth="1"/>
    <col min="7" max="7" width="36.77734375" customWidth="1"/>
    <col min="9" max="9" width="12.77734375" bestFit="1" customWidth="1"/>
    <col min="10" max="10" width="14.21875" customWidth="1"/>
    <col min="13" max="14" width="11.77734375" bestFit="1" customWidth="1"/>
    <col min="15" max="15" width="12.33203125" bestFit="1" customWidth="1"/>
  </cols>
  <sheetData>
    <row r="1" spans="1:49" ht="17.399999999999999">
      <c r="A1" s="1"/>
      <c r="B1" s="407" t="s">
        <v>10</v>
      </c>
      <c r="C1" s="408"/>
      <c r="D1" s="408"/>
      <c r="E1" s="409"/>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row>
    <row r="2" spans="1:49">
      <c r="A2" s="1"/>
      <c r="B2" s="410"/>
      <c r="C2" s="411"/>
      <c r="D2" s="411"/>
      <c r="E2" s="41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c r="AL2" s="152"/>
      <c r="AM2" s="152"/>
      <c r="AN2" s="152"/>
      <c r="AO2" s="152"/>
      <c r="AP2" s="152"/>
      <c r="AQ2" s="152"/>
      <c r="AR2" s="152"/>
      <c r="AS2" s="152"/>
      <c r="AT2" s="152"/>
      <c r="AU2" s="152"/>
      <c r="AV2" s="152"/>
      <c r="AW2" s="152"/>
    </row>
    <row r="3" spans="1:49" ht="17.399999999999999">
      <c r="A3" s="1"/>
      <c r="B3" s="413" t="s">
        <v>11</v>
      </c>
      <c r="C3" s="414"/>
      <c r="D3" s="414"/>
      <c r="E3" s="415"/>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row>
    <row r="4" spans="1:49" ht="17.399999999999999">
      <c r="A4" s="1"/>
      <c r="B4" s="416"/>
      <c r="C4" s="417"/>
      <c r="D4" s="417"/>
      <c r="E4" s="418"/>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row>
    <row r="5" spans="1:49">
      <c r="A5" s="1"/>
      <c r="B5" s="419" t="s">
        <v>94</v>
      </c>
      <c r="C5" s="420"/>
      <c r="D5" s="420"/>
      <c r="E5" s="421"/>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row>
    <row r="6" spans="1:49">
      <c r="A6" s="1"/>
      <c r="B6" s="422" t="str">
        <f>'Budget total'!A6</f>
        <v>Organisation ABC</v>
      </c>
      <c r="C6" s="423"/>
      <c r="D6" s="423"/>
      <c r="E6" s="424"/>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row>
    <row r="7" spans="1:49">
      <c r="A7" s="1"/>
      <c r="B7" s="425" t="s">
        <v>95</v>
      </c>
      <c r="C7" s="426"/>
      <c r="D7" s="426"/>
      <c r="E7" s="427"/>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row>
    <row r="8" spans="1:49">
      <c r="A8" s="1"/>
      <c r="B8" s="428" t="str">
        <f>'Budget total'!A8</f>
        <v>Projet XYZ</v>
      </c>
      <c r="C8" s="429"/>
      <c r="D8" s="429"/>
      <c r="E8" s="430"/>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row>
    <row r="9" spans="1:49">
      <c r="A9" s="1"/>
      <c r="B9" s="425" t="s">
        <v>96</v>
      </c>
      <c r="C9" s="426"/>
      <c r="D9" s="426"/>
      <c r="E9" s="427"/>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row>
    <row r="10" spans="1:49">
      <c r="A10" s="1"/>
      <c r="B10" s="428" t="str">
        <f>'Budget total'!A10</f>
        <v>Volet 2 - L'utilisation du français dans les organisations</v>
      </c>
      <c r="C10" s="429"/>
      <c r="D10" s="429"/>
      <c r="E10" s="430"/>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row>
    <row r="11" spans="1:49">
      <c r="A11" s="1"/>
      <c r="B11" s="168" t="s">
        <v>12</v>
      </c>
      <c r="C11" s="169" t="s">
        <v>97</v>
      </c>
      <c r="D11" s="169" t="str">
        <f>+'Budget total'!C11</f>
        <v>nombre  mois</v>
      </c>
      <c r="E11" s="170"/>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row>
    <row r="12" spans="1:49">
      <c r="A12" s="1"/>
      <c r="B12" s="431" t="str">
        <f>'Budget total'!A13</f>
        <v>13 à 24 mois</v>
      </c>
      <c r="C12" s="432"/>
      <c r="D12" s="432"/>
      <c r="E12" s="433"/>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row>
    <row r="13" spans="1:49" ht="55.95" customHeight="1">
      <c r="A13" s="1"/>
      <c r="B13" s="335" t="s">
        <v>89</v>
      </c>
      <c r="C13" s="4" t="s">
        <v>13</v>
      </c>
      <c r="D13" s="6" t="s">
        <v>14</v>
      </c>
      <c r="E13" s="4" t="s">
        <v>61</v>
      </c>
      <c r="G13" s="4" t="s">
        <v>67</v>
      </c>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row>
    <row r="14" spans="1:49" ht="22.2" customHeight="1">
      <c r="A14" s="1"/>
      <c r="B14" s="334" t="s">
        <v>128</v>
      </c>
      <c r="C14" s="337"/>
      <c r="D14" s="338"/>
      <c r="E14" s="338"/>
      <c r="G14" s="201"/>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row>
    <row r="15" spans="1:49" ht="19.2" customHeight="1">
      <c r="A15" s="1"/>
      <c r="B15" s="341" t="s">
        <v>100</v>
      </c>
      <c r="C15" s="346">
        <v>0</v>
      </c>
      <c r="D15" s="346">
        <v>0</v>
      </c>
      <c r="E15" s="336">
        <f>+C15-D15</f>
        <v>0</v>
      </c>
      <c r="G15" s="339"/>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row>
    <row r="16" spans="1:49">
      <c r="A16" s="152"/>
      <c r="B16" s="24" t="s">
        <v>50</v>
      </c>
      <c r="C16" s="73" t="s">
        <v>0</v>
      </c>
      <c r="D16" s="73" t="s">
        <v>1</v>
      </c>
      <c r="E16" s="74" t="s">
        <v>2</v>
      </c>
      <c r="G16" s="200"/>
      <c r="H16" s="152"/>
      <c r="I16" s="226"/>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row>
    <row r="17" spans="1:49" s="192" customFormat="1" ht="14.4" customHeight="1">
      <c r="A17" s="197"/>
      <c r="B17" s="188" t="s">
        <v>92</v>
      </c>
      <c r="C17" s="189"/>
      <c r="D17" s="190"/>
      <c r="E17" s="191"/>
      <c r="G17" s="201"/>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7"/>
      <c r="AM17" s="227"/>
      <c r="AN17" s="227"/>
      <c r="AO17" s="227"/>
      <c r="AP17" s="227"/>
      <c r="AQ17" s="227"/>
      <c r="AR17" s="227"/>
      <c r="AS17" s="227"/>
      <c r="AT17" s="227"/>
      <c r="AU17" s="227"/>
      <c r="AV17" s="227"/>
      <c r="AW17" s="227"/>
    </row>
    <row r="18" spans="1:49">
      <c r="A18" s="195"/>
      <c r="B18" s="150" t="s">
        <v>4</v>
      </c>
      <c r="C18" s="240"/>
      <c r="D18" s="240"/>
      <c r="E18" s="241">
        <f>+Tableau8182[[#This Row],[Colonne1]]-Tableau8182[[#This Row],[Colonne3]]</f>
        <v>0</v>
      </c>
      <c r="G18" s="153"/>
      <c r="H18" s="152"/>
      <c r="I18" s="226"/>
      <c r="J18" s="226"/>
      <c r="K18" s="226"/>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row>
    <row r="19" spans="1:49">
      <c r="A19" s="195"/>
      <c r="B19" s="150" t="s">
        <v>80</v>
      </c>
      <c r="C19" s="242">
        <v>0</v>
      </c>
      <c r="D19" s="242">
        <v>0</v>
      </c>
      <c r="E19" s="243">
        <f>+Tableau8182[[#This Row],[Colonne1]]-Tableau8182[[#This Row],[Colonne3]]</f>
        <v>0</v>
      </c>
      <c r="F19" s="152"/>
      <c r="G19" s="155"/>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row>
    <row r="20" spans="1:49">
      <c r="A20" s="195"/>
      <c r="B20" s="150" t="s">
        <v>81</v>
      </c>
      <c r="C20" s="242">
        <v>0</v>
      </c>
      <c r="D20" s="242">
        <v>0</v>
      </c>
      <c r="E20" s="243">
        <f>+Tableau8182[[#This Row],[Colonne1]]-Tableau8182[[#This Row],[Colonne3]]</f>
        <v>0</v>
      </c>
      <c r="F20" s="152"/>
      <c r="G20" s="155"/>
      <c r="H20" s="152"/>
      <c r="I20" s="226"/>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row>
    <row r="21" spans="1:49">
      <c r="A21" s="196" t="s">
        <v>8</v>
      </c>
      <c r="B21" s="150"/>
      <c r="C21" s="242">
        <v>0</v>
      </c>
      <c r="D21" s="242">
        <v>0</v>
      </c>
      <c r="E21" s="243">
        <f>+Tableau8182[[#This Row],[Colonne1]]-Tableau8182[[#This Row],[Colonne3]]</f>
        <v>0</v>
      </c>
      <c r="F21" s="152"/>
      <c r="G21" s="155"/>
      <c r="H21" s="152"/>
      <c r="I21" s="226"/>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row>
    <row r="22" spans="1:49" ht="13.95" customHeight="1">
      <c r="A22" s="196"/>
      <c r="B22" s="8" t="s">
        <v>7</v>
      </c>
      <c r="C22" s="246">
        <f>SUM(C18:C21)</f>
        <v>0</v>
      </c>
      <c r="D22" s="246">
        <f>SUM(D18:D21)</f>
        <v>0</v>
      </c>
      <c r="E22" s="246">
        <f>SUM(E18:E21)</f>
        <v>0</v>
      </c>
      <c r="F22" s="152"/>
      <c r="G22" s="20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row>
    <row r="23" spans="1:49">
      <c r="A23" s="152"/>
      <c r="B23" s="24" t="s">
        <v>15</v>
      </c>
      <c r="C23" s="73" t="s">
        <v>0</v>
      </c>
      <c r="D23" s="73" t="s">
        <v>1</v>
      </c>
      <c r="E23" s="74" t="s">
        <v>2</v>
      </c>
      <c r="G23" s="200"/>
      <c r="H23" s="152"/>
      <c r="I23" s="226"/>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row>
    <row r="24" spans="1:49" s="192" customFormat="1" ht="14.4" customHeight="1">
      <c r="A24" s="197"/>
      <c r="B24" s="188" t="s">
        <v>92</v>
      </c>
      <c r="C24" s="189"/>
      <c r="D24" s="190"/>
      <c r="E24" s="191"/>
      <c r="G24" s="201"/>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c r="AJ24" s="227"/>
      <c r="AK24" s="227"/>
      <c r="AL24" s="227"/>
      <c r="AM24" s="227"/>
      <c r="AN24" s="227"/>
      <c r="AO24" s="227"/>
      <c r="AP24" s="227"/>
      <c r="AQ24" s="227"/>
      <c r="AR24" s="227"/>
      <c r="AS24" s="227"/>
      <c r="AT24" s="227"/>
      <c r="AU24" s="227"/>
      <c r="AV24" s="227"/>
      <c r="AW24" s="227"/>
    </row>
    <row r="25" spans="1:49">
      <c r="A25" s="195"/>
      <c r="B25" s="150" t="s">
        <v>4</v>
      </c>
      <c r="C25" s="240">
        <v>0</v>
      </c>
      <c r="D25" s="240">
        <v>0</v>
      </c>
      <c r="E25" s="241">
        <f>+Tableau818[[#This Row],[Colonne1]]-Tableau818[[#This Row],[Colonne3]]</f>
        <v>0</v>
      </c>
      <c r="G25" s="153"/>
      <c r="H25" s="152"/>
      <c r="I25" s="226"/>
      <c r="J25" s="226"/>
      <c r="K25" s="226"/>
      <c r="L25" s="152"/>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row>
    <row r="26" spans="1:49">
      <c r="A26" s="195"/>
      <c r="B26" s="150" t="s">
        <v>80</v>
      </c>
      <c r="C26" s="242">
        <v>0</v>
      </c>
      <c r="D26" s="242">
        <v>0</v>
      </c>
      <c r="E26" s="243">
        <f>+Tableau818[[#This Row],[Colonne1]]-Tableau818[[#This Row],[Colonne3]]</f>
        <v>0</v>
      </c>
      <c r="F26" s="152"/>
      <c r="G26" s="155"/>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row>
    <row r="27" spans="1:49">
      <c r="A27" s="195"/>
      <c r="B27" s="150" t="s">
        <v>81</v>
      </c>
      <c r="C27" s="242">
        <v>0</v>
      </c>
      <c r="D27" s="242">
        <v>0</v>
      </c>
      <c r="E27" s="243">
        <f>+Tableau818[[#This Row],[Colonne1]]-Tableau818[[#This Row],[Colonne3]]</f>
        <v>0</v>
      </c>
      <c r="F27" s="152"/>
      <c r="G27" s="155"/>
      <c r="H27" s="152"/>
      <c r="I27" s="226"/>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row>
    <row r="28" spans="1:49">
      <c r="A28" s="196" t="s">
        <v>8</v>
      </c>
      <c r="B28" s="156"/>
      <c r="C28" s="242"/>
      <c r="D28" s="242"/>
      <c r="E28" s="243">
        <f>+Tableau818[[#This Row],[Colonne1]]-Tableau818[[#This Row],[Colonne3]]</f>
        <v>0</v>
      </c>
      <c r="F28" s="152"/>
      <c r="G28" s="155"/>
      <c r="H28" s="152"/>
      <c r="I28" s="226"/>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row>
    <row r="29" spans="1:49" ht="13.95" customHeight="1">
      <c r="A29" s="196"/>
      <c r="B29" s="8" t="s">
        <v>7</v>
      </c>
      <c r="C29" s="246">
        <f>SUM(C25:C28)</f>
        <v>0</v>
      </c>
      <c r="D29" s="246">
        <f>SUM(D25:D28)</f>
        <v>0</v>
      </c>
      <c r="E29" s="246">
        <f>SUM(E25:E28)</f>
        <v>0</v>
      </c>
      <c r="F29" s="152"/>
      <c r="G29" s="202"/>
      <c r="H29" s="152"/>
      <c r="I29" s="152"/>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row>
    <row r="30" spans="1:49" ht="28.2">
      <c r="A30" s="195"/>
      <c r="B30" s="25" t="s">
        <v>16</v>
      </c>
      <c r="C30" s="73" t="s">
        <v>0</v>
      </c>
      <c r="D30" s="73" t="s">
        <v>1</v>
      </c>
      <c r="E30" s="74" t="s">
        <v>2</v>
      </c>
      <c r="G30" s="203"/>
      <c r="H30" s="152"/>
      <c r="I30" s="152"/>
      <c r="J30" s="152"/>
      <c r="K30" s="152"/>
      <c r="L30" s="152"/>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row>
    <row r="31" spans="1:49" ht="14.4" customHeight="1">
      <c r="A31" s="195"/>
      <c r="B31" s="109" t="s">
        <v>92</v>
      </c>
      <c r="C31" s="75"/>
      <c r="D31" s="76"/>
      <c r="E31" s="77"/>
      <c r="G31" s="204"/>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row>
    <row r="32" spans="1:49">
      <c r="A32" s="195"/>
      <c r="B32" s="150" t="s">
        <v>4</v>
      </c>
      <c r="C32" s="240">
        <v>0</v>
      </c>
      <c r="D32" s="240">
        <v>0</v>
      </c>
      <c r="E32" s="241">
        <f>+Tableau81819[[#This Row],[Colonne1]]-Tableau81819[[#This Row],[Colonne3]]</f>
        <v>0</v>
      </c>
      <c r="G32" s="153"/>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row>
    <row r="33" spans="1:49">
      <c r="A33" s="195"/>
      <c r="B33" s="150" t="s">
        <v>80</v>
      </c>
      <c r="C33" s="242">
        <v>0</v>
      </c>
      <c r="D33" s="242">
        <v>0</v>
      </c>
      <c r="E33" s="243">
        <f>+Tableau81819[[#This Row],[Colonne1]]-Tableau81819[[#This Row],[Colonne3]]</f>
        <v>0</v>
      </c>
      <c r="F33" s="152"/>
      <c r="G33" s="155"/>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row>
    <row r="34" spans="1:49">
      <c r="A34" s="195"/>
      <c r="B34" s="150" t="s">
        <v>81</v>
      </c>
      <c r="C34" s="242">
        <v>0</v>
      </c>
      <c r="D34" s="242">
        <v>0</v>
      </c>
      <c r="E34" s="243">
        <f>+Tableau81819[[#This Row],[Colonne1]]-Tableau81819[[#This Row],[Colonne3]]</f>
        <v>0</v>
      </c>
      <c r="F34" s="152"/>
      <c r="G34" s="155"/>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row>
    <row r="35" spans="1:49">
      <c r="A35" s="196" t="s">
        <v>8</v>
      </c>
      <c r="B35" s="156"/>
      <c r="C35" s="244"/>
      <c r="D35" s="244"/>
      <c r="E35" s="245">
        <f>+Tableau81819[[#This Row],[Colonne1]]-Tableau81819[[#This Row],[Colonne3]]</f>
        <v>0</v>
      </c>
      <c r="F35" s="152"/>
      <c r="G35" s="155"/>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row>
    <row r="36" spans="1:49">
      <c r="A36" s="196"/>
      <c r="B36" s="206" t="s">
        <v>7</v>
      </c>
      <c r="C36" s="246">
        <f>SUM(C32:C35)</f>
        <v>0</v>
      </c>
      <c r="D36" s="246">
        <f>SUM(D32:D35)</f>
        <v>0</v>
      </c>
      <c r="E36" s="246">
        <f>SUM(E32:E35)</f>
        <v>0</v>
      </c>
      <c r="F36" s="207"/>
      <c r="G36" s="20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row>
    <row r="37" spans="1:49">
      <c r="A37" s="195"/>
      <c r="B37" s="24" t="s">
        <v>17</v>
      </c>
      <c r="C37" s="208" t="s">
        <v>0</v>
      </c>
      <c r="D37" s="208" t="s">
        <v>1</v>
      </c>
      <c r="E37" s="208" t="s">
        <v>2</v>
      </c>
      <c r="F37" s="207"/>
      <c r="G37" s="209"/>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row>
    <row r="38" spans="1:49" ht="14.4" customHeight="1">
      <c r="A38" s="195"/>
      <c r="B38" s="210" t="s">
        <v>92</v>
      </c>
      <c r="C38" s="211"/>
      <c r="D38" s="212"/>
      <c r="E38" s="213"/>
      <c r="F38" s="207"/>
      <c r="G38" s="214"/>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row>
    <row r="39" spans="1:49">
      <c r="A39" s="195"/>
      <c r="B39" s="150" t="s">
        <v>4</v>
      </c>
      <c r="C39" s="240">
        <v>0</v>
      </c>
      <c r="D39" s="240">
        <v>0</v>
      </c>
      <c r="E39" s="247">
        <f>+Tableau8181920[[#This Row],[Colonne1]]-Tableau8181920[[#This Row],[Colonne3]]</f>
        <v>0</v>
      </c>
      <c r="G39" s="153"/>
      <c r="H39" s="152"/>
      <c r="I39" s="152"/>
      <c r="J39" s="152"/>
      <c r="K39" s="152"/>
      <c r="L39" s="152"/>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row>
    <row r="40" spans="1:49">
      <c r="A40" s="195"/>
      <c r="B40" s="150" t="s">
        <v>80</v>
      </c>
      <c r="C40" s="242">
        <v>0</v>
      </c>
      <c r="D40" s="242">
        <v>0</v>
      </c>
      <c r="E40" s="248">
        <f>+Tableau8181920[[#This Row],[Colonne1]]-Tableau8181920[[#This Row],[Colonne3]]</f>
        <v>0</v>
      </c>
      <c r="F40" s="152"/>
      <c r="G40" s="155"/>
      <c r="H40" s="152"/>
      <c r="I40" s="152"/>
      <c r="J40" s="152"/>
      <c r="K40" s="152"/>
      <c r="L40" s="152"/>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row>
    <row r="41" spans="1:49">
      <c r="A41" s="195"/>
      <c r="B41" s="150" t="s">
        <v>81</v>
      </c>
      <c r="C41" s="242">
        <v>0</v>
      </c>
      <c r="D41" s="242">
        <v>0</v>
      </c>
      <c r="E41" s="248">
        <f>+Tableau8181920[[#This Row],[Colonne1]]-Tableau8181920[[#This Row],[Colonne3]]</f>
        <v>0</v>
      </c>
      <c r="F41" s="152"/>
      <c r="G41" s="155"/>
      <c r="H41" s="152"/>
      <c r="I41" s="152"/>
      <c r="J41" s="152"/>
      <c r="K41" s="152"/>
      <c r="L41" s="152"/>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row>
    <row r="42" spans="1:49">
      <c r="A42" s="196" t="s">
        <v>8</v>
      </c>
      <c r="B42" s="156"/>
      <c r="C42" s="244"/>
      <c r="D42" s="244"/>
      <c r="E42" s="249">
        <f>+Tableau8181920[[#This Row],[Colonne1]]-Tableau8181920[[#This Row],[Colonne3]]</f>
        <v>0</v>
      </c>
      <c r="F42" s="152"/>
      <c r="G42" s="155"/>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row>
    <row r="43" spans="1:49">
      <c r="A43" s="196"/>
      <c r="B43" s="8" t="s">
        <v>7</v>
      </c>
      <c r="C43" s="246">
        <f>SUM(C39:C42)</f>
        <v>0</v>
      </c>
      <c r="D43" s="246">
        <f>SUM(D39:D42)</f>
        <v>0</v>
      </c>
      <c r="E43" s="246">
        <f>SUM(E39:E42)</f>
        <v>0</v>
      </c>
      <c r="F43" s="152"/>
      <c r="G43" s="20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row>
    <row r="44" spans="1:49" ht="27" customHeight="1">
      <c r="A44" s="195"/>
      <c r="B44" s="25" t="s">
        <v>18</v>
      </c>
      <c r="C44" s="73" t="s">
        <v>0</v>
      </c>
      <c r="D44" s="73" t="s">
        <v>1</v>
      </c>
      <c r="E44" s="74" t="s">
        <v>2</v>
      </c>
      <c r="G44" s="205"/>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row>
    <row r="45" spans="1:49" ht="14.4" customHeight="1">
      <c r="A45" s="195"/>
      <c r="B45" s="109" t="s">
        <v>92</v>
      </c>
      <c r="C45" s="75"/>
      <c r="D45" s="76"/>
      <c r="E45" s="77"/>
      <c r="G45" s="204"/>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row>
    <row r="46" spans="1:49">
      <c r="A46" s="195"/>
      <c r="B46" s="150" t="s">
        <v>4</v>
      </c>
      <c r="C46" s="240">
        <v>0</v>
      </c>
      <c r="D46" s="240">
        <v>0</v>
      </c>
      <c r="E46" s="241">
        <f>+Tableau8181921[[#This Row],[Colonne1]]-Tableau8181921[[#This Row],[Colonne3]]</f>
        <v>0</v>
      </c>
      <c r="G46" s="153"/>
      <c r="H46" s="152"/>
      <c r="I46" s="152"/>
      <c r="J46" s="152"/>
      <c r="K46" s="152"/>
      <c r="L46" s="152"/>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row>
    <row r="47" spans="1:49">
      <c r="A47" s="195"/>
      <c r="B47" s="150" t="s">
        <v>80</v>
      </c>
      <c r="C47" s="242">
        <v>0</v>
      </c>
      <c r="D47" s="242">
        <v>0</v>
      </c>
      <c r="E47" s="243">
        <f>+Tableau8181921[[#This Row],[Colonne1]]-Tableau8181921[[#This Row],[Colonne3]]</f>
        <v>0</v>
      </c>
      <c r="F47" s="152"/>
      <c r="G47" s="155"/>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row>
    <row r="48" spans="1:49">
      <c r="A48" s="195"/>
      <c r="B48" s="150" t="s">
        <v>81</v>
      </c>
      <c r="C48" s="242">
        <v>0</v>
      </c>
      <c r="D48" s="242">
        <v>0</v>
      </c>
      <c r="E48" s="243">
        <f>+Tableau8181921[[#This Row],[Colonne1]]-Tableau8181921[[#This Row],[Colonne3]]</f>
        <v>0</v>
      </c>
      <c r="F48" s="152"/>
      <c r="G48" s="155"/>
      <c r="H48" s="152"/>
      <c r="I48" s="152"/>
      <c r="J48" s="152"/>
      <c r="K48" s="152"/>
      <c r="L48" s="152"/>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row>
    <row r="49" spans="1:49">
      <c r="A49" s="196" t="s">
        <v>8</v>
      </c>
      <c r="B49" s="156"/>
      <c r="C49" s="244"/>
      <c r="D49" s="244"/>
      <c r="E49" s="245">
        <f>+Tableau8181921[[#This Row],[Colonne1]]-Tableau8181921[[#This Row],[Colonne3]]</f>
        <v>0</v>
      </c>
      <c r="F49" s="152"/>
      <c r="G49" s="155"/>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row>
    <row r="50" spans="1:49">
      <c r="A50" s="196"/>
      <c r="B50" s="8" t="s">
        <v>7</v>
      </c>
      <c r="C50" s="246">
        <f>SUM(C46:C49)</f>
        <v>0</v>
      </c>
      <c r="D50" s="246">
        <f>SUM(D46:D49)</f>
        <v>0</v>
      </c>
      <c r="E50" s="246">
        <f>SUM(E46:E49)</f>
        <v>0</v>
      </c>
      <c r="F50" s="152"/>
      <c r="G50" s="20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row>
    <row r="51" spans="1:49">
      <c r="A51" s="195"/>
      <c r="B51" s="24" t="s">
        <v>19</v>
      </c>
      <c r="C51" s="73" t="s">
        <v>0</v>
      </c>
      <c r="D51" s="73" t="s">
        <v>1</v>
      </c>
      <c r="E51" s="74" t="s">
        <v>2</v>
      </c>
      <c r="G51" s="205"/>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row>
    <row r="52" spans="1:49" ht="15" customHeight="1">
      <c r="A52" s="195"/>
      <c r="B52" s="109" t="s">
        <v>92</v>
      </c>
      <c r="C52" s="75"/>
      <c r="D52" s="76"/>
      <c r="E52" s="77">
        <f>+Tableau8181922[[#This Row],[Colonne1]]-Tableau8181922[[#This Row],[Colonne3]]</f>
        <v>0</v>
      </c>
      <c r="G52" s="204"/>
      <c r="H52" s="152"/>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row>
    <row r="53" spans="1:49">
      <c r="A53" s="195"/>
      <c r="B53" s="150" t="s">
        <v>4</v>
      </c>
      <c r="C53" s="240">
        <v>0</v>
      </c>
      <c r="D53" s="240">
        <v>0</v>
      </c>
      <c r="E53" s="241">
        <f>+Tableau8181922[[#This Row],[Colonne1]]-Tableau8181922[[#This Row],[Colonne3]]</f>
        <v>0</v>
      </c>
      <c r="G53" s="153"/>
      <c r="H53" s="152"/>
      <c r="I53" s="152"/>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row>
    <row r="54" spans="1:49">
      <c r="A54" s="195"/>
      <c r="B54" s="150" t="s">
        <v>80</v>
      </c>
      <c r="C54" s="242">
        <v>0</v>
      </c>
      <c r="D54" s="242">
        <v>0</v>
      </c>
      <c r="E54" s="243">
        <f>+Tableau8181922[[#This Row],[Colonne1]]-Tableau8181922[[#This Row],[Colonne3]]</f>
        <v>0</v>
      </c>
      <c r="F54" s="152"/>
      <c r="G54" s="155"/>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row>
    <row r="55" spans="1:49">
      <c r="A55" s="195"/>
      <c r="B55" s="150" t="s">
        <v>81</v>
      </c>
      <c r="C55" s="242">
        <v>0</v>
      </c>
      <c r="D55" s="242">
        <v>0</v>
      </c>
      <c r="E55" s="243">
        <f>+Tableau8181922[[#This Row],[Colonne1]]-Tableau8181922[[#This Row],[Colonne3]]</f>
        <v>0</v>
      </c>
      <c r="F55" s="152"/>
      <c r="G55" s="155"/>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row>
    <row r="56" spans="1:49">
      <c r="A56" s="196" t="s">
        <v>8</v>
      </c>
      <c r="B56" s="156"/>
      <c r="C56" s="244"/>
      <c r="D56" s="244"/>
      <c r="E56" s="245">
        <f>+Tableau8181922[[#This Row],[Colonne1]]-Tableau8181922[[#This Row],[Colonne3]]</f>
        <v>0</v>
      </c>
      <c r="F56" s="152"/>
      <c r="G56" s="155"/>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row>
    <row r="57" spans="1:49">
      <c r="A57" s="196"/>
      <c r="B57" s="206" t="s">
        <v>7</v>
      </c>
      <c r="C57" s="246">
        <f>SUM(C53:C56)</f>
        <v>0</v>
      </c>
      <c r="D57" s="246">
        <f>SUM(D53:D56)</f>
        <v>0</v>
      </c>
      <c r="E57" s="246">
        <f>SUM(E53:E56)</f>
        <v>0</v>
      </c>
      <c r="F57" s="152"/>
      <c r="G57" s="155"/>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row>
    <row r="58" spans="1:49" ht="24.6" customHeight="1">
      <c r="A58" s="195"/>
      <c r="B58" s="215" t="s">
        <v>21</v>
      </c>
      <c r="C58" s="250">
        <f>+MIN(0.2*$C57,2000)</f>
        <v>0</v>
      </c>
      <c r="D58" s="250">
        <f>+MIN(0.2*$D57,2000)</f>
        <v>0</v>
      </c>
      <c r="E58" s="264"/>
      <c r="G58" s="194"/>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row>
    <row r="59" spans="1:49">
      <c r="A59" s="195"/>
      <c r="B59" s="24" t="s">
        <v>20</v>
      </c>
      <c r="C59" s="208" t="s">
        <v>0</v>
      </c>
      <c r="D59" s="208" t="s">
        <v>1</v>
      </c>
      <c r="E59" s="216" t="s">
        <v>2</v>
      </c>
      <c r="G59" s="205"/>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row>
    <row r="60" spans="1:49" ht="15" customHeight="1">
      <c r="A60" s="195"/>
      <c r="B60" s="109" t="s">
        <v>92</v>
      </c>
      <c r="C60" s="185"/>
      <c r="D60" s="186"/>
      <c r="E60" s="187"/>
      <c r="G60" s="204"/>
      <c r="H60" s="152"/>
      <c r="I60" s="152"/>
      <c r="J60" s="152"/>
      <c r="K60" s="152"/>
      <c r="L60" s="152"/>
      <c r="M60" s="238"/>
      <c r="N60" s="238"/>
      <c r="O60" s="238"/>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row>
    <row r="61" spans="1:49">
      <c r="A61" s="195"/>
      <c r="B61" s="150" t="s">
        <v>4</v>
      </c>
      <c r="C61" s="240">
        <v>0</v>
      </c>
      <c r="D61" s="240">
        <v>0</v>
      </c>
      <c r="E61" s="241">
        <f>+Tableau8181923[[#This Row],[Colonne1]]-Tableau8181923[[#This Row],[Colonne3]]</f>
        <v>0</v>
      </c>
      <c r="G61" s="153"/>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row>
    <row r="62" spans="1:49">
      <c r="A62" s="195"/>
      <c r="B62" s="150" t="s">
        <v>80</v>
      </c>
      <c r="C62" s="242">
        <v>0</v>
      </c>
      <c r="D62" s="242">
        <v>0</v>
      </c>
      <c r="E62" s="243">
        <f>+Tableau8181923[[#This Row],[Colonne1]]-Tableau8181923[[#This Row],[Colonne3]]</f>
        <v>0</v>
      </c>
      <c r="F62" s="152"/>
      <c r="G62" s="155"/>
      <c r="H62" s="152"/>
      <c r="I62" s="152"/>
      <c r="J62" s="152"/>
      <c r="K62" s="152"/>
      <c r="L62" s="152"/>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row>
    <row r="63" spans="1:49">
      <c r="A63" s="195"/>
      <c r="B63" s="150" t="s">
        <v>81</v>
      </c>
      <c r="C63" s="242">
        <v>0</v>
      </c>
      <c r="D63" s="242">
        <v>0</v>
      </c>
      <c r="E63" s="243">
        <f>+Tableau8181923[[#This Row],[Colonne1]]-Tableau8181923[[#This Row],[Colonne3]]</f>
        <v>0</v>
      </c>
      <c r="F63" s="152"/>
      <c r="G63" s="155"/>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row>
    <row r="64" spans="1:49">
      <c r="A64" s="196" t="s">
        <v>8</v>
      </c>
      <c r="B64" s="156"/>
      <c r="C64" s="244"/>
      <c r="D64" s="244"/>
      <c r="E64" s="245">
        <f>+Tableau8181923[[#This Row],[Colonne1]]-Tableau8181923[[#This Row],[Colonne3]]</f>
        <v>0</v>
      </c>
      <c r="F64" s="152"/>
      <c r="G64" s="155"/>
      <c r="H64" s="152"/>
      <c r="I64" s="152"/>
      <c r="J64" s="152"/>
      <c r="K64" s="152"/>
      <c r="L64" s="152"/>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row>
    <row r="65" spans="1:49">
      <c r="A65" s="196"/>
      <c r="B65" s="8" t="s">
        <v>7</v>
      </c>
      <c r="C65" s="246">
        <f>SUM(C61:C64)</f>
        <v>0</v>
      </c>
      <c r="D65" s="246">
        <f>SUM(D61:D64)</f>
        <v>0</v>
      </c>
      <c r="E65" s="246">
        <f>SUM(E61:E64)</f>
        <v>0</v>
      </c>
      <c r="F65" s="152"/>
      <c r="G65" s="202"/>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row>
    <row r="66" spans="1:49">
      <c r="A66" s="195"/>
      <c r="B66" s="10" t="s">
        <v>91</v>
      </c>
      <c r="C66" s="246">
        <f>+C22+C29+C36+C43+C50+C57+C65</f>
        <v>0</v>
      </c>
      <c r="D66" s="246">
        <f>+D22+D29+D36+D43+D50+D57+D65</f>
        <v>0</v>
      </c>
      <c r="E66" s="246">
        <f>E22+E29+E36+E43+E50+E57+E65</f>
        <v>0</v>
      </c>
      <c r="G66" s="205"/>
      <c r="H66" s="152"/>
      <c r="I66" s="238"/>
      <c r="J66" s="238"/>
      <c r="K66" s="152"/>
      <c r="L66" s="152"/>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row>
    <row r="67" spans="1:49" ht="28.8" thickBot="1">
      <c r="A67" s="195"/>
      <c r="B67" s="263" t="s">
        <v>76</v>
      </c>
      <c r="C67" s="251">
        <f>+C22+C29+C36+C43+C50+C58+C65</f>
        <v>0</v>
      </c>
      <c r="D67" s="251">
        <f>+D22+D29+D36+D43+D50+D58+D65</f>
        <v>0</v>
      </c>
      <c r="E67" s="77"/>
      <c r="G67" s="205"/>
      <c r="H67" s="152"/>
      <c r="I67" s="152"/>
      <c r="J67" s="238"/>
      <c r="K67" s="238"/>
      <c r="L67" s="152"/>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row>
    <row r="68" spans="1:49" ht="15" thickTop="1">
      <c r="A68" s="195"/>
      <c r="B68" s="26"/>
      <c r="C68" s="79"/>
      <c r="D68" s="79"/>
      <c r="E68" s="80"/>
      <c r="G68" s="205"/>
      <c r="H68" s="152"/>
      <c r="I68" s="152"/>
      <c r="J68" s="152"/>
      <c r="K68" s="152"/>
      <c r="L68" s="152"/>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row>
    <row r="69" spans="1:49">
      <c r="A69" s="195"/>
      <c r="B69" s="26"/>
      <c r="C69" s="79"/>
      <c r="D69" s="79"/>
      <c r="E69" s="80"/>
      <c r="G69" s="340"/>
      <c r="H69" s="152"/>
      <c r="I69" s="152"/>
      <c r="J69" s="152"/>
      <c r="K69" s="152"/>
      <c r="L69" s="152"/>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row>
    <row r="70" spans="1:49">
      <c r="A70" s="195"/>
      <c r="B70" s="404" t="s">
        <v>33</v>
      </c>
      <c r="C70" s="405"/>
      <c r="D70" s="406"/>
      <c r="E70" s="82"/>
      <c r="G70" s="205"/>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row>
    <row r="71" spans="1:49" ht="27.6">
      <c r="A71" s="195"/>
      <c r="B71" s="179" t="s">
        <v>92</v>
      </c>
      <c r="C71" s="114" t="s">
        <v>45</v>
      </c>
      <c r="D71" s="114" t="s">
        <v>46</v>
      </c>
      <c r="E71" s="83"/>
      <c r="G71" s="328"/>
      <c r="H71" s="152"/>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row>
    <row r="72" spans="1:49" ht="14.4" customHeight="1">
      <c r="A72" s="195"/>
      <c r="B72" s="17" t="s">
        <v>4</v>
      </c>
      <c r="C72" s="252">
        <v>0</v>
      </c>
      <c r="D72" s="252">
        <v>0</v>
      </c>
      <c r="E72" s="83"/>
      <c r="G72" s="329"/>
      <c r="H72" s="152"/>
      <c r="I72" s="152"/>
      <c r="J72" s="152"/>
      <c r="K72" s="152"/>
      <c r="L72" s="152"/>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row>
    <row r="73" spans="1:49" ht="14.4" customHeight="1">
      <c r="A73" s="195"/>
      <c r="B73" s="17" t="s">
        <v>80</v>
      </c>
      <c r="C73" s="252">
        <v>0</v>
      </c>
      <c r="D73" s="252">
        <v>0</v>
      </c>
      <c r="E73" s="83"/>
      <c r="G73" s="329"/>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row>
    <row r="74" spans="1:49" ht="14.4" customHeight="1">
      <c r="A74" s="195"/>
      <c r="B74" s="17" t="s">
        <v>81</v>
      </c>
      <c r="C74" s="252">
        <v>0</v>
      </c>
      <c r="D74" s="252">
        <v>0</v>
      </c>
      <c r="E74" s="83"/>
      <c r="G74" s="329"/>
      <c r="H74" s="152"/>
      <c r="I74" s="152"/>
      <c r="J74" s="152"/>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row>
    <row r="75" spans="1:49">
      <c r="A75" s="196" t="s">
        <v>8</v>
      </c>
      <c r="B75" s="17"/>
      <c r="C75" s="252"/>
      <c r="D75" s="252"/>
      <c r="E75" s="83"/>
      <c r="G75" s="329"/>
      <c r="H75" s="152"/>
      <c r="I75" s="152"/>
      <c r="J75" s="152"/>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row>
    <row r="76" spans="1:49">
      <c r="A76" s="196"/>
      <c r="B76" s="115" t="s">
        <v>7</v>
      </c>
      <c r="C76" s="253">
        <f>SUM(C72,C75)</f>
        <v>0</v>
      </c>
      <c r="D76" s="253">
        <f>SUM(D72,D75)</f>
        <v>0</v>
      </c>
      <c r="E76" s="80"/>
      <c r="G76" s="329"/>
      <c r="H76" s="152"/>
      <c r="I76" s="152"/>
      <c r="J76" s="152"/>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row>
    <row r="77" spans="1:49">
      <c r="B77" s="29"/>
      <c r="C77" s="29"/>
      <c r="D77" s="29"/>
      <c r="E77" s="30"/>
      <c r="G77" s="330"/>
      <c r="H77" s="152"/>
      <c r="I77" s="152"/>
      <c r="J77" s="152"/>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row>
    <row r="78" spans="1:49">
      <c r="A78" s="1"/>
      <c r="B78" s="128" t="s">
        <v>93</v>
      </c>
      <c r="H78" s="152"/>
      <c r="I78" s="152"/>
      <c r="J78" s="152"/>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row>
    <row r="79" spans="1:49">
      <c r="H79" s="152"/>
      <c r="I79" s="152"/>
      <c r="J79" s="152"/>
      <c r="K79" s="152"/>
      <c r="L79" s="152"/>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row>
    <row r="80" spans="1:49">
      <c r="H80" s="152"/>
      <c r="I80" s="152"/>
      <c r="J80" s="152"/>
      <c r="K80" s="152"/>
      <c r="L80" s="152"/>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row>
    <row r="81" spans="8:49">
      <c r="H81" s="152"/>
      <c r="I81" s="152"/>
      <c r="J81" s="152"/>
      <c r="K81" s="152"/>
      <c r="L81" s="152"/>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row>
    <row r="82" spans="8:49">
      <c r="H82" s="152"/>
      <c r="I82" s="152"/>
      <c r="J82" s="152"/>
      <c r="K82" s="152"/>
      <c r="L82" s="152"/>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row>
    <row r="83" spans="8:49">
      <c r="H83" s="152"/>
      <c r="I83" s="152"/>
      <c r="J83" s="152"/>
      <c r="K83" s="152"/>
      <c r="L83" s="152"/>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row>
    <row r="84" spans="8:49">
      <c r="H84" s="152"/>
      <c r="I84" s="152"/>
      <c r="J84" s="152"/>
      <c r="K84" s="152"/>
      <c r="L84" s="152"/>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row>
    <row r="85" spans="8:49">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row>
    <row r="86" spans="8:49">
      <c r="H86" s="152"/>
      <c r="I86" s="152"/>
      <c r="J86" s="152"/>
      <c r="K86" s="152"/>
      <c r="L86" s="152"/>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row>
    <row r="87" spans="8:49">
      <c r="H87" s="152"/>
      <c r="I87" s="152"/>
      <c r="J87" s="152"/>
      <c r="K87" s="152"/>
      <c r="L87" s="152"/>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row>
    <row r="88" spans="8:49">
      <c r="H88" s="152"/>
      <c r="I88" s="152"/>
      <c r="J88" s="152"/>
      <c r="K88" s="152"/>
      <c r="L88" s="152"/>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row>
    <row r="89" spans="8:49">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row>
    <row r="90" spans="8:49">
      <c r="H90" s="152"/>
      <c r="I90" s="152"/>
      <c r="J90" s="152"/>
      <c r="K90" s="152"/>
      <c r="L90" s="152"/>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row>
    <row r="91" spans="8:49">
      <c r="H91" s="152"/>
      <c r="I91" s="152"/>
      <c r="J91" s="152"/>
      <c r="K91" s="152"/>
      <c r="L91" s="152"/>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row>
    <row r="92" spans="8:49">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row>
    <row r="93" spans="8:49">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row>
    <row r="94" spans="8:49">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row>
    <row r="95" spans="8:49">
      <c r="H95" s="152"/>
      <c r="I95" s="152"/>
      <c r="J95" s="152"/>
      <c r="K95" s="152"/>
      <c r="L95" s="152"/>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row>
    <row r="96" spans="8:49">
      <c r="H96" s="152"/>
      <c r="I96" s="152"/>
      <c r="J96" s="152"/>
      <c r="K96" s="152"/>
      <c r="L96" s="152"/>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row>
    <row r="97" spans="8:49">
      <c r="H97" s="152"/>
      <c r="I97" s="152"/>
      <c r="J97" s="152"/>
      <c r="K97" s="152"/>
      <c r="L97" s="152"/>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row>
    <row r="98" spans="8:49">
      <c r="H98" s="152"/>
      <c r="I98" s="152"/>
      <c r="J98" s="152"/>
      <c r="K98" s="152"/>
      <c r="L98" s="152"/>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row>
    <row r="99" spans="8:49">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row>
    <row r="100" spans="8:49">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row>
    <row r="101" spans="8:49">
      <c r="H101" s="152"/>
      <c r="I101" s="152"/>
      <c r="J101" s="152"/>
      <c r="K101" s="152"/>
      <c r="L101" s="152"/>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row>
    <row r="102" spans="8:49">
      <c r="H102" s="152"/>
      <c r="I102" s="152"/>
      <c r="J102" s="152"/>
      <c r="K102" s="152"/>
      <c r="L102" s="152"/>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row>
    <row r="103" spans="8:49">
      <c r="H103" s="152"/>
      <c r="I103" s="152"/>
      <c r="J103" s="152"/>
      <c r="K103" s="152"/>
      <c r="L103" s="152"/>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row>
    <row r="104" spans="8:49">
      <c r="H104" s="152"/>
      <c r="I104" s="152"/>
      <c r="J104" s="152"/>
      <c r="K104" s="152"/>
      <c r="L104" s="152"/>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row>
    <row r="105" spans="8:49">
      <c r="H105" s="152"/>
      <c r="I105" s="152"/>
      <c r="J105" s="152"/>
      <c r="K105" s="152"/>
      <c r="L105" s="152"/>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row>
    <row r="106" spans="8:49">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row>
    <row r="107" spans="8:49">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row>
    <row r="108" spans="8:49">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row>
    <row r="109" spans="8:49">
      <c r="H109" s="152"/>
      <c r="I109" s="152"/>
      <c r="J109" s="152"/>
      <c r="K109" s="152"/>
      <c r="L109" s="152"/>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row>
    <row r="110" spans="8:49">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row>
    <row r="111" spans="8:49">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row>
    <row r="112" spans="8:49">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row>
    <row r="113" spans="8:49">
      <c r="H113" s="152"/>
      <c r="I113" s="152"/>
      <c r="J113" s="152"/>
      <c r="K113" s="152"/>
      <c r="L113" s="152"/>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row>
    <row r="114" spans="8:49">
      <c r="H114" s="152"/>
      <c r="I114" s="152"/>
      <c r="J114" s="152"/>
      <c r="K114" s="152"/>
      <c r="L114" s="152"/>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row>
    <row r="115" spans="8:49">
      <c r="H115" s="152"/>
      <c r="I115" s="152"/>
      <c r="J115" s="152"/>
      <c r="K115" s="152"/>
      <c r="L115" s="152"/>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row>
    <row r="116" spans="8:49">
      <c r="H116" s="152"/>
      <c r="I116" s="152"/>
      <c r="J116" s="152"/>
      <c r="K116" s="152"/>
      <c r="L116" s="152"/>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row>
    <row r="117" spans="8:49">
      <c r="H117" s="152"/>
      <c r="I117" s="152"/>
      <c r="J117" s="152"/>
      <c r="K117" s="152"/>
      <c r="L117" s="152"/>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row>
    <row r="118" spans="8:49">
      <c r="H118" s="152"/>
      <c r="I118" s="152"/>
      <c r="J118" s="152"/>
      <c r="K118" s="152"/>
      <c r="L118" s="152"/>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row>
    <row r="119" spans="8:49">
      <c r="H119" s="152"/>
      <c r="I119" s="152"/>
      <c r="J119" s="152"/>
      <c r="K119" s="152"/>
      <c r="L119" s="152"/>
      <c r="M119" s="152"/>
      <c r="N119" s="152"/>
      <c r="O119" s="152"/>
      <c r="P119" s="152"/>
      <c r="Q119" s="152"/>
      <c r="R119" s="152"/>
      <c r="S119" s="152"/>
      <c r="T119" s="152"/>
      <c r="U119" s="152"/>
      <c r="V119" s="152"/>
      <c r="W119" s="152"/>
      <c r="X119" s="152"/>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52"/>
      <c r="AT119" s="152"/>
      <c r="AU119" s="152"/>
      <c r="AV119" s="152"/>
      <c r="AW119" s="152"/>
    </row>
    <row r="120" spans="8:49">
      <c r="H120" s="152"/>
      <c r="I120" s="152"/>
      <c r="J120" s="152"/>
      <c r="K120" s="152"/>
      <c r="L120" s="152"/>
      <c r="M120" s="152"/>
      <c r="N120" s="152"/>
      <c r="O120" s="152"/>
      <c r="P120" s="152"/>
      <c r="Q120" s="152"/>
      <c r="R120" s="152"/>
      <c r="S120" s="152"/>
      <c r="T120" s="152"/>
      <c r="U120" s="152"/>
      <c r="V120" s="152"/>
      <c r="W120" s="152"/>
      <c r="X120" s="152"/>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52"/>
      <c r="AT120" s="152"/>
      <c r="AU120" s="152"/>
      <c r="AV120" s="152"/>
      <c r="AW120" s="152"/>
    </row>
    <row r="121" spans="8:49">
      <c r="H121" s="152"/>
      <c r="I121" s="152"/>
      <c r="J121" s="152"/>
      <c r="K121" s="152"/>
      <c r="L121" s="15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row>
    <row r="122" spans="8:49">
      <c r="H122" s="152"/>
      <c r="I122" s="152"/>
      <c r="J122" s="152"/>
      <c r="K122" s="152"/>
      <c r="L122" s="152"/>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row>
    <row r="123" spans="8:49">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row>
    <row r="124" spans="8:49">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row>
    <row r="125" spans="8:49">
      <c r="H125" s="152"/>
      <c r="I125" s="152"/>
      <c r="J125" s="152"/>
      <c r="K125" s="152"/>
      <c r="L125" s="152"/>
      <c r="M125" s="152"/>
      <c r="N125" s="152"/>
      <c r="O125" s="152"/>
      <c r="P125" s="152"/>
      <c r="Q125" s="152"/>
      <c r="R125" s="152"/>
      <c r="S125" s="152"/>
      <c r="T125" s="152"/>
      <c r="U125" s="152"/>
      <c r="V125" s="152"/>
      <c r="W125" s="152"/>
      <c r="X125" s="152"/>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52"/>
      <c r="AT125" s="152"/>
      <c r="AU125" s="152"/>
      <c r="AV125" s="152"/>
      <c r="AW125" s="152"/>
    </row>
    <row r="126" spans="8:49">
      <c r="H126" s="152"/>
      <c r="I126" s="152"/>
      <c r="J126" s="152"/>
      <c r="K126" s="152"/>
      <c r="L126" s="152"/>
      <c r="M126" s="152"/>
      <c r="N126" s="152"/>
      <c r="O126" s="152"/>
      <c r="P126" s="152"/>
      <c r="Q126" s="152"/>
      <c r="R126" s="152"/>
      <c r="S126" s="152"/>
      <c r="T126" s="152"/>
      <c r="U126" s="152"/>
      <c r="V126" s="152"/>
      <c r="W126" s="152"/>
      <c r="X126" s="152"/>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52"/>
      <c r="AT126" s="152"/>
      <c r="AU126" s="152"/>
      <c r="AV126" s="152"/>
      <c r="AW126" s="152"/>
    </row>
    <row r="127" spans="8:49">
      <c r="H127" s="152"/>
      <c r="I127" s="152"/>
      <c r="J127" s="152"/>
      <c r="K127" s="152"/>
      <c r="L127" s="152"/>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row>
    <row r="128" spans="8:49">
      <c r="H128" s="152"/>
      <c r="I128" s="152"/>
      <c r="J128" s="152"/>
      <c r="K128" s="152"/>
      <c r="L128" s="152"/>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row>
    <row r="129" spans="8:49">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row>
    <row r="130" spans="8:49">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row>
    <row r="131" spans="8:49">
      <c r="H131" s="152"/>
      <c r="I131" s="152"/>
      <c r="J131" s="152"/>
      <c r="K131" s="152"/>
      <c r="L131" s="152"/>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row>
    <row r="132" spans="8:49">
      <c r="H132" s="152"/>
      <c r="I132" s="152"/>
      <c r="J132" s="152"/>
      <c r="K132" s="152"/>
      <c r="L132" s="152"/>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row>
    <row r="133" spans="8:49">
      <c r="H133" s="152"/>
      <c r="I133" s="152"/>
      <c r="J133" s="152"/>
      <c r="K133" s="152"/>
      <c r="L133" s="152"/>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row>
    <row r="134" spans="8:49">
      <c r="H134" s="152"/>
      <c r="I134" s="152"/>
      <c r="J134" s="152"/>
      <c r="K134" s="152"/>
      <c r="L134" s="152"/>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row>
    <row r="135" spans="8:49">
      <c r="H135" s="152"/>
      <c r="I135" s="152"/>
      <c r="J135" s="152"/>
      <c r="K135" s="152"/>
      <c r="L135" s="152"/>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row>
    <row r="136" spans="8:49">
      <c r="H136" s="152"/>
      <c r="I136" s="152"/>
      <c r="J136" s="152"/>
      <c r="K136" s="152"/>
      <c r="L136" s="152"/>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row>
    <row r="137" spans="8:49">
      <c r="H137" s="152"/>
      <c r="I137" s="152"/>
      <c r="J137" s="152"/>
      <c r="K137" s="152"/>
      <c r="L137" s="152"/>
      <c r="M137" s="152"/>
      <c r="N137" s="152"/>
      <c r="O137" s="152"/>
      <c r="P137" s="152"/>
      <c r="Q137" s="152"/>
      <c r="R137" s="152"/>
      <c r="S137" s="152"/>
      <c r="T137" s="152"/>
      <c r="U137" s="152"/>
      <c r="V137" s="152"/>
      <c r="W137" s="152"/>
      <c r="X137" s="152"/>
      <c r="Y137" s="152"/>
      <c r="Z137" s="152"/>
      <c r="AA137" s="152"/>
      <c r="AB137" s="152"/>
      <c r="AC137" s="152"/>
      <c r="AD137" s="152"/>
      <c r="AE137" s="152"/>
      <c r="AF137" s="152"/>
      <c r="AG137" s="152"/>
      <c r="AH137" s="152"/>
      <c r="AI137" s="152"/>
      <c r="AJ137" s="152"/>
      <c r="AK137" s="152"/>
      <c r="AL137" s="152"/>
      <c r="AM137" s="152"/>
      <c r="AN137" s="152"/>
      <c r="AO137" s="152"/>
      <c r="AP137" s="152"/>
      <c r="AQ137" s="152"/>
      <c r="AR137" s="152"/>
      <c r="AS137" s="152"/>
      <c r="AT137" s="152"/>
      <c r="AU137" s="152"/>
      <c r="AV137" s="152"/>
      <c r="AW137" s="152"/>
    </row>
    <row r="138" spans="8:49">
      <c r="H138" s="152"/>
      <c r="I138" s="152"/>
      <c r="J138" s="152"/>
      <c r="K138" s="152"/>
      <c r="L138" s="152"/>
      <c r="M138" s="152"/>
      <c r="N138" s="152"/>
      <c r="O138" s="152"/>
      <c r="P138" s="152"/>
      <c r="Q138" s="152"/>
      <c r="R138" s="152"/>
      <c r="S138" s="152"/>
      <c r="T138" s="152"/>
      <c r="U138" s="152"/>
      <c r="V138" s="152"/>
      <c r="W138" s="152"/>
      <c r="X138" s="152"/>
      <c r="Y138" s="152"/>
      <c r="Z138" s="152"/>
      <c r="AA138" s="152"/>
      <c r="AB138" s="152"/>
      <c r="AC138" s="152"/>
      <c r="AD138" s="152"/>
      <c r="AE138" s="152"/>
      <c r="AF138" s="152"/>
      <c r="AG138" s="152"/>
      <c r="AH138" s="152"/>
      <c r="AI138" s="152"/>
      <c r="AJ138" s="152"/>
      <c r="AK138" s="152"/>
      <c r="AL138" s="152"/>
      <c r="AM138" s="152"/>
      <c r="AN138" s="152"/>
      <c r="AO138" s="152"/>
      <c r="AP138" s="152"/>
      <c r="AQ138" s="152"/>
      <c r="AR138" s="152"/>
      <c r="AS138" s="152"/>
      <c r="AT138" s="152"/>
      <c r="AU138" s="152"/>
      <c r="AV138" s="152"/>
      <c r="AW138" s="152"/>
    </row>
    <row r="139" spans="8:49">
      <c r="H139" s="152"/>
      <c r="I139" s="152"/>
      <c r="J139" s="152"/>
      <c r="K139" s="152"/>
      <c r="L139" s="152"/>
      <c r="M139" s="152"/>
      <c r="N139" s="152"/>
      <c r="O139" s="152"/>
      <c r="P139" s="152"/>
      <c r="Q139" s="152"/>
      <c r="R139" s="152"/>
      <c r="S139" s="152"/>
      <c r="T139" s="152"/>
      <c r="U139" s="152"/>
      <c r="V139" s="152"/>
      <c r="W139" s="152"/>
      <c r="X139" s="152"/>
      <c r="Y139" s="152"/>
      <c r="Z139" s="152"/>
      <c r="AA139" s="152"/>
      <c r="AB139" s="152"/>
      <c r="AC139" s="152"/>
      <c r="AD139" s="152"/>
      <c r="AE139" s="152"/>
      <c r="AF139" s="152"/>
      <c r="AG139" s="152"/>
      <c r="AH139" s="152"/>
      <c r="AI139" s="152"/>
      <c r="AJ139" s="152"/>
      <c r="AK139" s="152"/>
      <c r="AL139" s="152"/>
      <c r="AM139" s="152"/>
      <c r="AN139" s="152"/>
      <c r="AO139" s="152"/>
      <c r="AP139" s="152"/>
      <c r="AQ139" s="152"/>
      <c r="AR139" s="152"/>
      <c r="AS139" s="152"/>
      <c r="AT139" s="152"/>
      <c r="AU139" s="152"/>
      <c r="AV139" s="152"/>
      <c r="AW139" s="152"/>
    </row>
    <row r="140" spans="8:49">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2"/>
      <c r="AL140" s="152"/>
      <c r="AM140" s="152"/>
      <c r="AN140" s="152"/>
      <c r="AO140" s="152"/>
      <c r="AP140" s="152"/>
      <c r="AQ140" s="152"/>
      <c r="AR140" s="152"/>
      <c r="AS140" s="152"/>
      <c r="AT140" s="152"/>
      <c r="AU140" s="152"/>
      <c r="AV140" s="152"/>
      <c r="AW140" s="152"/>
    </row>
    <row r="141" spans="8:49">
      <c r="H141" s="152"/>
      <c r="I141" s="152"/>
      <c r="J141" s="152"/>
      <c r="K141" s="152"/>
      <c r="L141" s="152"/>
      <c r="M141" s="152"/>
      <c r="N141" s="152"/>
      <c r="O141" s="152"/>
      <c r="P141" s="152"/>
      <c r="Q141" s="152"/>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c r="AU141" s="152"/>
      <c r="AV141" s="152"/>
      <c r="AW141" s="152"/>
    </row>
    <row r="142" spans="8:49">
      <c r="H142" s="152"/>
      <c r="I142" s="152"/>
      <c r="J142" s="152"/>
      <c r="K142" s="152"/>
      <c r="L142" s="152"/>
      <c r="M142" s="152"/>
      <c r="N142" s="152"/>
      <c r="O142" s="152"/>
      <c r="P142" s="152"/>
      <c r="Q142" s="152"/>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c r="AU142" s="152"/>
      <c r="AV142" s="152"/>
      <c r="AW142" s="152"/>
    </row>
    <row r="143" spans="8:49">
      <c r="H143" s="152"/>
      <c r="I143" s="152"/>
      <c r="J143" s="152"/>
      <c r="K143" s="152"/>
      <c r="L143" s="152"/>
      <c r="M143" s="152"/>
      <c r="N143" s="152"/>
      <c r="O143" s="152"/>
      <c r="P143" s="152"/>
      <c r="Q143" s="152"/>
      <c r="R143" s="152"/>
      <c r="S143" s="152"/>
      <c r="T143" s="152"/>
      <c r="U143" s="152"/>
      <c r="V143" s="152"/>
      <c r="W143" s="152"/>
      <c r="X143" s="152"/>
      <c r="Y143" s="152"/>
      <c r="Z143" s="152"/>
      <c r="AA143" s="152"/>
      <c r="AB143" s="152"/>
      <c r="AC143" s="152"/>
      <c r="AD143" s="152"/>
      <c r="AE143" s="152"/>
      <c r="AF143" s="152"/>
      <c r="AG143" s="152"/>
      <c r="AH143" s="152"/>
      <c r="AI143" s="152"/>
      <c r="AJ143" s="152"/>
      <c r="AK143" s="152"/>
      <c r="AL143" s="152"/>
      <c r="AM143" s="152"/>
      <c r="AN143" s="152"/>
      <c r="AO143" s="152"/>
      <c r="AP143" s="152"/>
      <c r="AQ143" s="152"/>
      <c r="AR143" s="152"/>
      <c r="AS143" s="152"/>
      <c r="AT143" s="152"/>
      <c r="AU143" s="152"/>
      <c r="AV143" s="152"/>
      <c r="AW143" s="152"/>
    </row>
    <row r="144" spans="8:49">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2"/>
      <c r="AL144" s="152"/>
      <c r="AM144" s="152"/>
      <c r="AN144" s="152"/>
      <c r="AO144" s="152"/>
      <c r="AP144" s="152"/>
      <c r="AQ144" s="152"/>
      <c r="AR144" s="152"/>
      <c r="AS144" s="152"/>
      <c r="AT144" s="152"/>
      <c r="AU144" s="152"/>
      <c r="AV144" s="152"/>
      <c r="AW144" s="152"/>
    </row>
    <row r="145" spans="8:49">
      <c r="H145" s="152"/>
      <c r="I145" s="152"/>
      <c r="J145" s="152"/>
      <c r="K145" s="152"/>
      <c r="L145" s="152"/>
      <c r="M145" s="152"/>
      <c r="N145" s="152"/>
      <c r="O145" s="152"/>
      <c r="P145" s="152"/>
      <c r="Q145" s="152"/>
      <c r="R145" s="152"/>
      <c r="S145" s="152"/>
      <c r="T145" s="152"/>
      <c r="U145" s="152"/>
      <c r="V145" s="152"/>
      <c r="W145" s="152"/>
      <c r="X145" s="152"/>
      <c r="Y145" s="152"/>
      <c r="Z145" s="152"/>
      <c r="AA145" s="152"/>
      <c r="AB145" s="152"/>
      <c r="AC145" s="152"/>
      <c r="AD145" s="152"/>
      <c r="AE145" s="152"/>
      <c r="AF145" s="152"/>
      <c r="AG145" s="152"/>
      <c r="AH145" s="152"/>
      <c r="AI145" s="152"/>
      <c r="AJ145" s="152"/>
      <c r="AK145" s="152"/>
      <c r="AL145" s="152"/>
      <c r="AM145" s="152"/>
      <c r="AN145" s="152"/>
      <c r="AO145" s="152"/>
      <c r="AP145" s="152"/>
      <c r="AQ145" s="152"/>
      <c r="AR145" s="152"/>
      <c r="AS145" s="152"/>
      <c r="AT145" s="152"/>
      <c r="AU145" s="152"/>
      <c r="AV145" s="152"/>
      <c r="AW145" s="152"/>
    </row>
    <row r="146" spans="8:49">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2"/>
      <c r="AL146" s="152"/>
      <c r="AM146" s="152"/>
      <c r="AN146" s="152"/>
      <c r="AO146" s="152"/>
      <c r="AP146" s="152"/>
      <c r="AQ146" s="152"/>
      <c r="AR146" s="152"/>
      <c r="AS146" s="152"/>
      <c r="AT146" s="152"/>
      <c r="AU146" s="152"/>
      <c r="AV146" s="152"/>
      <c r="AW146" s="152"/>
    </row>
    <row r="147" spans="8:49">
      <c r="H147" s="152"/>
      <c r="I147" s="152"/>
      <c r="J147" s="152"/>
      <c r="K147" s="152"/>
      <c r="L147" s="152"/>
      <c r="M147" s="152"/>
      <c r="N147" s="152"/>
      <c r="O147" s="152"/>
      <c r="P147" s="152"/>
      <c r="Q147" s="152"/>
      <c r="R147" s="152"/>
      <c r="S147" s="152"/>
      <c r="T147" s="152"/>
      <c r="U147" s="152"/>
      <c r="V147" s="152"/>
      <c r="W147" s="152"/>
      <c r="X147" s="152"/>
      <c r="Y147" s="152"/>
      <c r="Z147" s="152"/>
      <c r="AA147" s="152"/>
      <c r="AB147" s="152"/>
      <c r="AC147" s="152"/>
      <c r="AD147" s="152"/>
      <c r="AE147" s="152"/>
      <c r="AF147" s="152"/>
      <c r="AG147" s="152"/>
      <c r="AH147" s="152"/>
      <c r="AI147" s="152"/>
      <c r="AJ147" s="152"/>
      <c r="AK147" s="152"/>
      <c r="AL147" s="152"/>
      <c r="AM147" s="152"/>
      <c r="AN147" s="152"/>
      <c r="AO147" s="152"/>
      <c r="AP147" s="152"/>
      <c r="AQ147" s="152"/>
      <c r="AR147" s="152"/>
      <c r="AS147" s="152"/>
      <c r="AT147" s="152"/>
      <c r="AU147" s="152"/>
      <c r="AV147" s="152"/>
      <c r="AW147" s="152"/>
    </row>
    <row r="148" spans="8:49">
      <c r="H148" s="152"/>
      <c r="I148" s="152"/>
      <c r="J148" s="152"/>
      <c r="K148" s="152"/>
      <c r="L148" s="152"/>
      <c r="M148" s="152"/>
      <c r="N148" s="152"/>
      <c r="O148" s="152"/>
      <c r="P148" s="152"/>
      <c r="Q148" s="152"/>
      <c r="R148" s="152"/>
      <c r="S148" s="152"/>
      <c r="T148" s="152"/>
      <c r="U148" s="152"/>
      <c r="V148" s="152"/>
      <c r="W148" s="152"/>
      <c r="X148" s="152"/>
      <c r="Y148" s="152"/>
      <c r="Z148" s="152"/>
      <c r="AA148" s="152"/>
      <c r="AB148" s="152"/>
      <c r="AC148" s="152"/>
      <c r="AD148" s="152"/>
      <c r="AE148" s="152"/>
      <c r="AF148" s="152"/>
      <c r="AG148" s="152"/>
      <c r="AH148" s="152"/>
      <c r="AI148" s="152"/>
      <c r="AJ148" s="152"/>
      <c r="AK148" s="152"/>
      <c r="AL148" s="152"/>
      <c r="AM148" s="152"/>
      <c r="AN148" s="152"/>
      <c r="AO148" s="152"/>
      <c r="AP148" s="152"/>
      <c r="AQ148" s="152"/>
      <c r="AR148" s="152"/>
      <c r="AS148" s="152"/>
      <c r="AT148" s="152"/>
      <c r="AU148" s="152"/>
      <c r="AV148" s="152"/>
      <c r="AW148" s="152"/>
    </row>
    <row r="149" spans="8:49">
      <c r="H149" s="152"/>
      <c r="I149" s="152"/>
      <c r="J149" s="152"/>
      <c r="K149" s="152"/>
      <c r="L149" s="152"/>
      <c r="M149" s="152"/>
      <c r="N149" s="152"/>
      <c r="O149" s="152"/>
      <c r="P149" s="152"/>
      <c r="Q149" s="152"/>
      <c r="R149" s="152"/>
      <c r="S149" s="152"/>
      <c r="T149" s="152"/>
      <c r="U149" s="152"/>
      <c r="V149" s="152"/>
      <c r="W149" s="152"/>
      <c r="X149" s="152"/>
      <c r="Y149" s="152"/>
      <c r="Z149" s="152"/>
      <c r="AA149" s="152"/>
      <c r="AB149" s="152"/>
      <c r="AC149" s="152"/>
      <c r="AD149" s="152"/>
      <c r="AE149" s="152"/>
      <c r="AF149" s="152"/>
      <c r="AG149" s="152"/>
      <c r="AH149" s="152"/>
      <c r="AI149" s="152"/>
      <c r="AJ149" s="152"/>
      <c r="AK149" s="152"/>
      <c r="AL149" s="152"/>
      <c r="AM149" s="152"/>
      <c r="AN149" s="152"/>
      <c r="AO149" s="152"/>
      <c r="AP149" s="152"/>
      <c r="AQ149" s="152"/>
      <c r="AR149" s="152"/>
      <c r="AS149" s="152"/>
      <c r="AT149" s="152"/>
      <c r="AU149" s="152"/>
      <c r="AV149" s="152"/>
      <c r="AW149" s="152"/>
    </row>
    <row r="150" spans="8:49">
      <c r="H150" s="152"/>
      <c r="I150" s="152"/>
      <c r="J150" s="152"/>
      <c r="K150" s="152"/>
      <c r="L150" s="152"/>
      <c r="M150" s="152"/>
      <c r="N150" s="152"/>
      <c r="O150" s="152"/>
      <c r="P150" s="152"/>
      <c r="Q150" s="152"/>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c r="AU150" s="152"/>
      <c r="AV150" s="152"/>
      <c r="AW150" s="152"/>
    </row>
    <row r="151" spans="8:49">
      <c r="H151" s="152"/>
      <c r="I151" s="152"/>
      <c r="J151" s="152"/>
      <c r="K151" s="152"/>
      <c r="L151" s="152"/>
      <c r="M151" s="152"/>
      <c r="N151" s="152"/>
      <c r="O151" s="152"/>
      <c r="P151" s="152"/>
      <c r="Q151" s="152"/>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c r="AU151" s="152"/>
      <c r="AV151" s="152"/>
      <c r="AW151" s="152"/>
    </row>
    <row r="152" spans="8:49">
      <c r="H152" s="152"/>
      <c r="I152" s="152"/>
      <c r="J152" s="152"/>
      <c r="K152" s="152"/>
      <c r="L152" s="152"/>
      <c r="M152" s="152"/>
      <c r="N152" s="152"/>
      <c r="O152" s="152"/>
      <c r="P152" s="152"/>
      <c r="Q152" s="152"/>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c r="AU152" s="152"/>
      <c r="AV152" s="152"/>
      <c r="AW152" s="152"/>
    </row>
    <row r="153" spans="8:49">
      <c r="H153" s="152"/>
      <c r="I153" s="152"/>
      <c r="J153" s="152"/>
      <c r="K153" s="152"/>
      <c r="L153" s="152"/>
      <c r="M153" s="152"/>
      <c r="N153" s="152"/>
      <c r="O153" s="152"/>
      <c r="P153" s="152"/>
      <c r="Q153" s="152"/>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c r="AU153" s="152"/>
      <c r="AV153" s="152"/>
      <c r="AW153" s="152"/>
    </row>
    <row r="154" spans="8:49">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row>
    <row r="155" spans="8:49">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2"/>
      <c r="AL155" s="152"/>
      <c r="AM155" s="152"/>
      <c r="AN155" s="152"/>
      <c r="AO155" s="152"/>
      <c r="AP155" s="152"/>
      <c r="AQ155" s="152"/>
      <c r="AR155" s="152"/>
      <c r="AS155" s="152"/>
      <c r="AT155" s="152"/>
      <c r="AU155" s="152"/>
      <c r="AV155" s="152"/>
      <c r="AW155" s="152"/>
    </row>
    <row r="156" spans="8:49">
      <c r="H156" s="152"/>
      <c r="I156" s="152"/>
      <c r="J156" s="152"/>
      <c r="K156" s="152"/>
      <c r="L156" s="152"/>
      <c r="M156" s="152"/>
      <c r="N156" s="152"/>
      <c r="O156" s="152"/>
      <c r="P156" s="152"/>
      <c r="Q156" s="152"/>
      <c r="R156" s="152"/>
      <c r="S156" s="152"/>
      <c r="T156" s="152"/>
      <c r="U156" s="152"/>
      <c r="V156" s="152"/>
      <c r="W156" s="152"/>
      <c r="X156" s="152"/>
      <c r="Y156" s="152"/>
      <c r="Z156" s="152"/>
      <c r="AA156" s="152"/>
      <c r="AB156" s="152"/>
      <c r="AC156" s="152"/>
      <c r="AD156" s="152"/>
      <c r="AE156" s="152"/>
      <c r="AF156" s="152"/>
      <c r="AG156" s="152"/>
      <c r="AH156" s="152"/>
      <c r="AI156" s="152"/>
      <c r="AJ156" s="152"/>
      <c r="AK156" s="152"/>
      <c r="AL156" s="152"/>
      <c r="AM156" s="152"/>
      <c r="AN156" s="152"/>
      <c r="AO156" s="152"/>
      <c r="AP156" s="152"/>
      <c r="AQ156" s="152"/>
      <c r="AR156" s="152"/>
      <c r="AS156" s="152"/>
      <c r="AT156" s="152"/>
      <c r="AU156" s="152"/>
      <c r="AV156" s="152"/>
      <c r="AW156" s="152"/>
    </row>
    <row r="157" spans="8:49">
      <c r="H157" s="152"/>
      <c r="I157" s="152"/>
      <c r="J157" s="152"/>
      <c r="K157" s="152"/>
      <c r="L157" s="152"/>
      <c r="M157" s="152"/>
      <c r="N157" s="152"/>
      <c r="O157" s="152"/>
      <c r="P157" s="152"/>
      <c r="Q157" s="152"/>
      <c r="R157" s="152"/>
      <c r="S157" s="152"/>
      <c r="T157" s="152"/>
      <c r="U157" s="152"/>
      <c r="V157" s="152"/>
      <c r="W157" s="152"/>
      <c r="X157" s="152"/>
      <c r="Y157" s="152"/>
      <c r="Z157" s="152"/>
      <c r="AA157" s="152"/>
      <c r="AB157" s="152"/>
      <c r="AC157" s="152"/>
      <c r="AD157" s="152"/>
      <c r="AE157" s="152"/>
      <c r="AF157" s="152"/>
      <c r="AG157" s="152"/>
      <c r="AH157" s="152"/>
      <c r="AI157" s="152"/>
      <c r="AJ157" s="152"/>
      <c r="AK157" s="152"/>
      <c r="AL157" s="152"/>
      <c r="AM157" s="152"/>
      <c r="AN157" s="152"/>
      <c r="AO157" s="152"/>
      <c r="AP157" s="152"/>
      <c r="AQ157" s="152"/>
      <c r="AR157" s="152"/>
      <c r="AS157" s="152"/>
      <c r="AT157" s="152"/>
      <c r="AU157" s="152"/>
      <c r="AV157" s="152"/>
      <c r="AW157" s="152"/>
    </row>
    <row r="158" spans="8:49">
      <c r="H158" s="152"/>
      <c r="I158" s="152"/>
      <c r="J158" s="152"/>
      <c r="K158" s="152"/>
      <c r="L158" s="152"/>
      <c r="M158" s="152"/>
      <c r="N158" s="152"/>
      <c r="O158" s="152"/>
      <c r="P158" s="152"/>
      <c r="Q158" s="152"/>
      <c r="R158" s="152"/>
      <c r="S158" s="152"/>
      <c r="T158" s="152"/>
      <c r="U158" s="152"/>
      <c r="V158" s="152"/>
      <c r="W158" s="152"/>
      <c r="X158" s="152"/>
      <c r="Y158" s="152"/>
      <c r="Z158" s="152"/>
      <c r="AA158" s="152"/>
      <c r="AB158" s="152"/>
      <c r="AC158" s="152"/>
      <c r="AD158" s="152"/>
      <c r="AE158" s="152"/>
      <c r="AF158" s="152"/>
      <c r="AG158" s="152"/>
      <c r="AH158" s="152"/>
      <c r="AI158" s="152"/>
      <c r="AJ158" s="152"/>
      <c r="AK158" s="152"/>
      <c r="AL158" s="152"/>
      <c r="AM158" s="152"/>
      <c r="AN158" s="152"/>
      <c r="AO158" s="152"/>
      <c r="AP158" s="152"/>
      <c r="AQ158" s="152"/>
      <c r="AR158" s="152"/>
      <c r="AS158" s="152"/>
      <c r="AT158" s="152"/>
      <c r="AU158" s="152"/>
      <c r="AV158" s="152"/>
      <c r="AW158" s="152"/>
    </row>
    <row r="159" spans="8:49">
      <c r="H159" s="152"/>
      <c r="I159" s="152"/>
      <c r="J159" s="152"/>
      <c r="K159" s="152"/>
      <c r="L159" s="152"/>
      <c r="M159" s="152"/>
      <c r="N159" s="152"/>
      <c r="O159" s="152"/>
      <c r="P159" s="152"/>
      <c r="Q159" s="152"/>
      <c r="R159" s="152"/>
      <c r="S159" s="152"/>
      <c r="T159" s="152"/>
      <c r="U159" s="152"/>
      <c r="V159" s="152"/>
      <c r="W159" s="152"/>
      <c r="X159" s="152"/>
      <c r="Y159" s="152"/>
      <c r="Z159" s="152"/>
      <c r="AA159" s="152"/>
      <c r="AB159" s="152"/>
      <c r="AC159" s="152"/>
      <c r="AD159" s="152"/>
      <c r="AE159" s="152"/>
      <c r="AF159" s="152"/>
      <c r="AG159" s="152"/>
      <c r="AH159" s="152"/>
      <c r="AI159" s="152"/>
      <c r="AJ159" s="152"/>
      <c r="AK159" s="152"/>
      <c r="AL159" s="152"/>
      <c r="AM159" s="152"/>
      <c r="AN159" s="152"/>
      <c r="AO159" s="152"/>
      <c r="AP159" s="152"/>
      <c r="AQ159" s="152"/>
      <c r="AR159" s="152"/>
      <c r="AS159" s="152"/>
      <c r="AT159" s="152"/>
      <c r="AU159" s="152"/>
      <c r="AV159" s="152"/>
      <c r="AW159" s="152"/>
    </row>
    <row r="160" spans="8:49">
      <c r="H160" s="152"/>
      <c r="I160" s="152"/>
      <c r="J160" s="152"/>
      <c r="K160" s="152"/>
      <c r="L160" s="152"/>
      <c r="M160" s="152"/>
      <c r="N160" s="152"/>
      <c r="O160" s="152"/>
      <c r="P160" s="152"/>
      <c r="Q160" s="152"/>
      <c r="R160" s="152"/>
      <c r="S160" s="152"/>
      <c r="T160" s="152"/>
      <c r="U160" s="152"/>
      <c r="V160" s="152"/>
      <c r="W160" s="152"/>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row>
    <row r="161" spans="8:49">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2"/>
      <c r="AL161" s="152"/>
      <c r="AM161" s="152"/>
      <c r="AN161" s="152"/>
      <c r="AO161" s="152"/>
      <c r="AP161" s="152"/>
      <c r="AQ161" s="152"/>
      <c r="AR161" s="152"/>
      <c r="AS161" s="152"/>
      <c r="AT161" s="152"/>
      <c r="AU161" s="152"/>
      <c r="AV161" s="152"/>
      <c r="AW161" s="152"/>
    </row>
    <row r="162" spans="8:49">
      <c r="H162" s="152"/>
      <c r="I162" s="152"/>
      <c r="J162" s="152"/>
      <c r="K162" s="152"/>
      <c r="L162" s="152"/>
      <c r="M162" s="152"/>
      <c r="N162" s="152"/>
      <c r="O162" s="152"/>
      <c r="P162" s="152"/>
      <c r="Q162" s="152"/>
      <c r="R162" s="152"/>
      <c r="S162" s="152"/>
      <c r="T162" s="152"/>
      <c r="U162" s="152"/>
      <c r="V162" s="152"/>
      <c r="W162" s="152"/>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row>
    <row r="163" spans="8:49">
      <c r="H163" s="152"/>
      <c r="I163" s="152"/>
      <c r="J163" s="152"/>
      <c r="K163" s="152"/>
      <c r="L163" s="152"/>
      <c r="M163" s="152"/>
      <c r="N163" s="152"/>
      <c r="O163" s="152"/>
      <c r="P163" s="152"/>
      <c r="Q163" s="152"/>
      <c r="R163" s="152"/>
      <c r="S163" s="152"/>
      <c r="T163" s="152"/>
      <c r="U163" s="152"/>
      <c r="V163" s="152"/>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row>
    <row r="164" spans="8:49">
      <c r="H164" s="152"/>
      <c r="I164" s="152"/>
      <c r="J164" s="152"/>
      <c r="K164" s="152"/>
      <c r="L164" s="152"/>
      <c r="M164" s="152"/>
      <c r="N164" s="152"/>
      <c r="O164" s="152"/>
      <c r="P164" s="152"/>
      <c r="Q164" s="152"/>
      <c r="R164" s="152"/>
      <c r="S164" s="152"/>
      <c r="T164" s="152"/>
      <c r="U164" s="152"/>
      <c r="V164" s="152"/>
      <c r="W164" s="152"/>
      <c r="X164" s="152"/>
      <c r="Y164" s="152"/>
      <c r="Z164" s="152"/>
      <c r="AA164" s="152"/>
      <c r="AB164" s="152"/>
      <c r="AC164" s="152"/>
      <c r="AD164" s="152"/>
      <c r="AE164" s="152"/>
      <c r="AF164" s="152"/>
      <c r="AG164" s="152"/>
      <c r="AH164" s="152"/>
      <c r="AI164" s="152"/>
      <c r="AJ164" s="152"/>
      <c r="AK164" s="152"/>
      <c r="AL164" s="152"/>
      <c r="AM164" s="152"/>
      <c r="AN164" s="152"/>
      <c r="AO164" s="152"/>
      <c r="AP164" s="152"/>
      <c r="AQ164" s="152"/>
      <c r="AR164" s="152"/>
      <c r="AS164" s="152"/>
      <c r="AT164" s="152"/>
      <c r="AU164" s="152"/>
      <c r="AV164" s="152"/>
      <c r="AW164" s="152"/>
    </row>
    <row r="165" spans="8:49">
      <c r="H165" s="152"/>
      <c r="I165" s="152"/>
      <c r="J165" s="152"/>
      <c r="K165" s="152"/>
      <c r="L165" s="152"/>
      <c r="M165" s="152"/>
      <c r="N165" s="152"/>
      <c r="O165" s="152"/>
      <c r="P165" s="152"/>
      <c r="Q165" s="152"/>
      <c r="R165" s="152"/>
      <c r="S165" s="152"/>
      <c r="T165" s="152"/>
      <c r="U165" s="152"/>
      <c r="V165" s="152"/>
      <c r="W165" s="152"/>
      <c r="X165" s="152"/>
      <c r="Y165" s="152"/>
      <c r="Z165" s="152"/>
      <c r="AA165" s="152"/>
      <c r="AB165" s="152"/>
      <c r="AC165" s="152"/>
      <c r="AD165" s="152"/>
      <c r="AE165" s="152"/>
      <c r="AF165" s="152"/>
      <c r="AG165" s="152"/>
      <c r="AH165" s="152"/>
      <c r="AI165" s="152"/>
      <c r="AJ165" s="152"/>
      <c r="AK165" s="152"/>
      <c r="AL165" s="152"/>
      <c r="AM165" s="152"/>
      <c r="AN165" s="152"/>
      <c r="AO165" s="152"/>
      <c r="AP165" s="152"/>
      <c r="AQ165" s="152"/>
      <c r="AR165" s="152"/>
      <c r="AS165" s="152"/>
      <c r="AT165" s="152"/>
      <c r="AU165" s="152"/>
      <c r="AV165" s="152"/>
      <c r="AW165" s="152"/>
    </row>
    <row r="166" spans="8:49">
      <c r="H166" s="152"/>
      <c r="I166" s="152"/>
      <c r="J166" s="152"/>
      <c r="K166" s="152"/>
      <c r="L166" s="152"/>
      <c r="M166" s="152"/>
      <c r="N166" s="152"/>
      <c r="O166" s="152"/>
      <c r="P166" s="152"/>
      <c r="Q166" s="152"/>
      <c r="R166" s="152"/>
      <c r="S166" s="152"/>
      <c r="T166" s="152"/>
      <c r="U166" s="152"/>
      <c r="V166" s="152"/>
      <c r="W166" s="152"/>
      <c r="X166" s="152"/>
      <c r="Y166" s="152"/>
      <c r="Z166" s="152"/>
      <c r="AA166" s="152"/>
      <c r="AB166" s="152"/>
      <c r="AC166" s="152"/>
      <c r="AD166" s="152"/>
      <c r="AE166" s="152"/>
      <c r="AF166" s="152"/>
      <c r="AG166" s="152"/>
      <c r="AH166" s="152"/>
      <c r="AI166" s="152"/>
      <c r="AJ166" s="152"/>
      <c r="AK166" s="152"/>
      <c r="AL166" s="152"/>
      <c r="AM166" s="152"/>
      <c r="AN166" s="152"/>
      <c r="AO166" s="152"/>
      <c r="AP166" s="152"/>
      <c r="AQ166" s="152"/>
      <c r="AR166" s="152"/>
      <c r="AS166" s="152"/>
      <c r="AT166" s="152"/>
      <c r="AU166" s="152"/>
      <c r="AV166" s="152"/>
      <c r="AW166" s="152"/>
    </row>
    <row r="167" spans="8:49">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c r="AU167" s="152"/>
      <c r="AV167" s="152"/>
      <c r="AW167" s="152"/>
    </row>
    <row r="168" spans="8:49">
      <c r="H168" s="152"/>
      <c r="I168" s="152"/>
      <c r="J168" s="152"/>
      <c r="K168" s="152"/>
      <c r="L168" s="152"/>
      <c r="M168" s="152"/>
      <c r="N168" s="152"/>
      <c r="O168" s="152"/>
      <c r="P168" s="152"/>
      <c r="Q168" s="152"/>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c r="AU168" s="152"/>
      <c r="AV168" s="152"/>
      <c r="AW168" s="152"/>
    </row>
    <row r="169" spans="8:49">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Q169" s="152"/>
      <c r="AR169" s="152"/>
      <c r="AS169" s="152"/>
      <c r="AT169" s="152"/>
      <c r="AU169" s="152"/>
      <c r="AV169" s="152"/>
      <c r="AW169" s="152"/>
    </row>
    <row r="170" spans="8:49">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Q170" s="152"/>
      <c r="AR170" s="152"/>
      <c r="AS170" s="152"/>
      <c r="AT170" s="152"/>
      <c r="AU170" s="152"/>
      <c r="AV170" s="152"/>
      <c r="AW170" s="152"/>
    </row>
    <row r="171" spans="8:49">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Q171" s="152"/>
      <c r="AR171" s="152"/>
      <c r="AS171" s="152"/>
      <c r="AT171" s="152"/>
      <c r="AU171" s="152"/>
      <c r="AV171" s="152"/>
      <c r="AW171" s="152"/>
    </row>
    <row r="172" spans="8:49">
      <c r="H172" s="152"/>
      <c r="I172" s="152"/>
      <c r="J172" s="152"/>
      <c r="K172" s="152"/>
      <c r="L172" s="152"/>
      <c r="M172" s="152"/>
      <c r="N172" s="152"/>
      <c r="O172" s="152"/>
      <c r="P172" s="152"/>
      <c r="Q172" s="152"/>
      <c r="R172" s="152"/>
      <c r="S172" s="152"/>
      <c r="T172" s="152"/>
      <c r="U172" s="152"/>
      <c r="V172" s="152"/>
      <c r="W172" s="152"/>
      <c r="X172" s="152"/>
      <c r="Y172" s="152"/>
      <c r="Z172" s="152"/>
      <c r="AA172" s="152"/>
      <c r="AB172" s="152"/>
      <c r="AC172" s="152"/>
      <c r="AD172" s="152"/>
      <c r="AE172" s="152"/>
      <c r="AF172" s="152"/>
      <c r="AG172" s="152"/>
      <c r="AH172" s="152"/>
      <c r="AI172" s="152"/>
      <c r="AJ172" s="152"/>
      <c r="AK172" s="152"/>
      <c r="AL172" s="152"/>
      <c r="AM172" s="152"/>
      <c r="AN172" s="152"/>
      <c r="AO172" s="152"/>
      <c r="AP172" s="152"/>
      <c r="AQ172" s="152"/>
      <c r="AR172" s="152"/>
      <c r="AS172" s="152"/>
      <c r="AT172" s="152"/>
      <c r="AU172" s="152"/>
      <c r="AV172" s="152"/>
      <c r="AW172" s="152"/>
    </row>
    <row r="173" spans="8:49">
      <c r="H173" s="152"/>
      <c r="I173" s="152"/>
      <c r="J173" s="152"/>
      <c r="K173" s="152"/>
      <c r="L173" s="152"/>
      <c r="M173" s="152"/>
      <c r="N173" s="152"/>
      <c r="O173" s="152"/>
      <c r="P173" s="152"/>
      <c r="Q173" s="152"/>
      <c r="R173" s="152"/>
      <c r="S173" s="152"/>
      <c r="T173" s="152"/>
      <c r="U173" s="152"/>
      <c r="V173" s="152"/>
      <c r="W173" s="152"/>
      <c r="X173" s="152"/>
      <c r="Y173" s="152"/>
      <c r="Z173" s="152"/>
      <c r="AA173" s="152"/>
      <c r="AB173" s="152"/>
      <c r="AC173" s="152"/>
      <c r="AD173" s="152"/>
      <c r="AE173" s="152"/>
      <c r="AF173" s="152"/>
      <c r="AG173" s="152"/>
      <c r="AH173" s="152"/>
      <c r="AI173" s="152"/>
      <c r="AJ173" s="152"/>
      <c r="AK173" s="152"/>
      <c r="AL173" s="152"/>
      <c r="AM173" s="152"/>
      <c r="AN173" s="152"/>
      <c r="AO173" s="152"/>
      <c r="AP173" s="152"/>
      <c r="AQ173" s="152"/>
      <c r="AR173" s="152"/>
      <c r="AS173" s="152"/>
      <c r="AT173" s="152"/>
      <c r="AU173" s="152"/>
      <c r="AV173" s="152"/>
      <c r="AW173" s="152"/>
    </row>
    <row r="174" spans="8:49">
      <c r="H174" s="152"/>
      <c r="I174" s="152"/>
      <c r="J174" s="152"/>
      <c r="K174" s="152"/>
      <c r="L174" s="152"/>
      <c r="M174" s="152"/>
      <c r="N174" s="152"/>
      <c r="O174" s="152"/>
      <c r="P174" s="152"/>
      <c r="Q174" s="152"/>
      <c r="R174" s="152"/>
      <c r="S174" s="152"/>
      <c r="T174" s="152"/>
      <c r="U174" s="152"/>
      <c r="V174" s="152"/>
      <c r="W174" s="152"/>
      <c r="X174" s="152"/>
      <c r="Y174" s="152"/>
      <c r="Z174" s="152"/>
      <c r="AA174" s="152"/>
      <c r="AB174" s="152"/>
      <c r="AC174" s="152"/>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row>
    <row r="175" spans="8:49">
      <c r="H175" s="152"/>
      <c r="I175" s="152"/>
      <c r="J175" s="152"/>
      <c r="K175" s="152"/>
      <c r="L175" s="152"/>
      <c r="M175" s="152"/>
      <c r="N175" s="152"/>
      <c r="O175" s="152"/>
      <c r="P175" s="152"/>
      <c r="Q175" s="152"/>
      <c r="R175" s="152"/>
      <c r="S175" s="152"/>
      <c r="T175" s="152"/>
      <c r="U175" s="152"/>
      <c r="V175" s="152"/>
      <c r="W175" s="152"/>
      <c r="X175" s="152"/>
      <c r="Y175" s="152"/>
      <c r="Z175" s="152"/>
      <c r="AA175" s="152"/>
      <c r="AB175" s="152"/>
      <c r="AC175" s="152"/>
      <c r="AD175" s="152"/>
      <c r="AE175" s="152"/>
      <c r="AF175" s="152"/>
      <c r="AG175" s="152"/>
      <c r="AH175" s="152"/>
      <c r="AI175" s="152"/>
      <c r="AJ175" s="152"/>
      <c r="AK175" s="152"/>
      <c r="AL175" s="152"/>
      <c r="AM175" s="152"/>
      <c r="AN175" s="152"/>
      <c r="AO175" s="152"/>
      <c r="AP175" s="152"/>
      <c r="AQ175" s="152"/>
      <c r="AR175" s="152"/>
      <c r="AS175" s="152"/>
      <c r="AT175" s="152"/>
      <c r="AU175" s="152"/>
      <c r="AV175" s="152"/>
      <c r="AW175" s="152"/>
    </row>
    <row r="176" spans="8:49">
      <c r="H176" s="152"/>
      <c r="I176" s="152"/>
      <c r="J176" s="152"/>
      <c r="K176" s="152"/>
      <c r="L176" s="152"/>
      <c r="M176" s="152"/>
      <c r="N176" s="152"/>
      <c r="O176" s="152"/>
      <c r="P176" s="152"/>
      <c r="Q176" s="152"/>
      <c r="R176" s="152"/>
      <c r="S176" s="152"/>
      <c r="T176" s="152"/>
      <c r="U176" s="152"/>
      <c r="V176" s="152"/>
      <c r="W176" s="152"/>
      <c r="X176" s="152"/>
      <c r="Y176" s="152"/>
      <c r="Z176" s="152"/>
      <c r="AA176" s="152"/>
      <c r="AB176" s="152"/>
      <c r="AC176" s="152"/>
      <c r="AD176" s="152"/>
      <c r="AE176" s="152"/>
      <c r="AF176" s="152"/>
      <c r="AG176" s="152"/>
      <c r="AH176" s="152"/>
      <c r="AI176" s="152"/>
      <c r="AJ176" s="152"/>
      <c r="AK176" s="152"/>
      <c r="AL176" s="152"/>
      <c r="AM176" s="152"/>
      <c r="AN176" s="152"/>
      <c r="AO176" s="152"/>
      <c r="AP176" s="152"/>
      <c r="AQ176" s="152"/>
      <c r="AR176" s="152"/>
      <c r="AS176" s="152"/>
      <c r="AT176" s="152"/>
      <c r="AU176" s="152"/>
      <c r="AV176" s="152"/>
      <c r="AW176" s="152"/>
    </row>
    <row r="177" spans="8:49">
      <c r="H177" s="152"/>
      <c r="I177" s="152"/>
      <c r="J177" s="152"/>
      <c r="K177" s="152"/>
      <c r="L177" s="152"/>
      <c r="M177" s="152"/>
      <c r="N177" s="152"/>
      <c r="O177" s="152"/>
      <c r="P177" s="152"/>
      <c r="Q177" s="152"/>
      <c r="R177" s="152"/>
      <c r="S177" s="152"/>
      <c r="T177" s="152"/>
      <c r="U177" s="152"/>
      <c r="V177" s="152"/>
      <c r="W177" s="152"/>
      <c r="X177" s="152"/>
      <c r="Y177" s="152"/>
      <c r="Z177" s="152"/>
      <c r="AA177" s="152"/>
      <c r="AB177" s="152"/>
      <c r="AC177" s="152"/>
      <c r="AD177" s="152"/>
      <c r="AE177" s="152"/>
      <c r="AF177" s="152"/>
      <c r="AG177" s="152"/>
      <c r="AH177" s="152"/>
      <c r="AI177" s="152"/>
      <c r="AJ177" s="152"/>
      <c r="AK177" s="152"/>
      <c r="AL177" s="152"/>
      <c r="AM177" s="152"/>
      <c r="AN177" s="152"/>
      <c r="AO177" s="152"/>
      <c r="AP177" s="152"/>
      <c r="AQ177" s="152"/>
      <c r="AR177" s="152"/>
      <c r="AS177" s="152"/>
      <c r="AT177" s="152"/>
      <c r="AU177" s="152"/>
      <c r="AV177" s="152"/>
      <c r="AW177" s="152"/>
    </row>
    <row r="178" spans="8:49">
      <c r="H178" s="152"/>
      <c r="I178" s="152"/>
      <c r="J178" s="152"/>
      <c r="K178" s="152"/>
      <c r="L178" s="152"/>
      <c r="M178" s="152"/>
      <c r="N178" s="152"/>
      <c r="O178" s="152"/>
      <c r="P178" s="152"/>
      <c r="Q178" s="152"/>
      <c r="R178" s="152"/>
      <c r="S178" s="152"/>
      <c r="T178" s="152"/>
      <c r="U178" s="152"/>
      <c r="V178" s="152"/>
      <c r="W178" s="152"/>
      <c r="X178" s="152"/>
      <c r="Y178" s="152"/>
      <c r="Z178" s="152"/>
      <c r="AA178" s="152"/>
      <c r="AB178" s="152"/>
      <c r="AC178" s="152"/>
      <c r="AD178" s="152"/>
      <c r="AE178" s="152"/>
      <c r="AF178" s="152"/>
      <c r="AG178" s="152"/>
      <c r="AH178" s="152"/>
      <c r="AI178" s="152"/>
      <c r="AJ178" s="152"/>
      <c r="AK178" s="152"/>
      <c r="AL178" s="152"/>
      <c r="AM178" s="152"/>
      <c r="AN178" s="152"/>
      <c r="AO178" s="152"/>
      <c r="AP178" s="152"/>
      <c r="AQ178" s="152"/>
      <c r="AR178" s="152"/>
      <c r="AS178" s="152"/>
      <c r="AT178" s="152"/>
      <c r="AU178" s="152"/>
      <c r="AV178" s="152"/>
      <c r="AW178" s="152"/>
    </row>
    <row r="179" spans="8:49">
      <c r="H179" s="152"/>
      <c r="I179" s="152"/>
      <c r="J179" s="152"/>
      <c r="K179" s="152"/>
      <c r="L179" s="152"/>
      <c r="M179" s="152"/>
      <c r="N179" s="152"/>
      <c r="O179" s="152"/>
      <c r="P179" s="152"/>
      <c r="Q179" s="152"/>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c r="AU179" s="152"/>
      <c r="AV179" s="152"/>
      <c r="AW179" s="152"/>
    </row>
    <row r="180" spans="8:49">
      <c r="H180" s="152"/>
      <c r="I180" s="152"/>
      <c r="J180" s="152"/>
      <c r="K180" s="152"/>
      <c r="L180" s="152"/>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row>
    <row r="181" spans="8:49">
      <c r="H181" s="152"/>
      <c r="I181" s="152"/>
      <c r="J181" s="152"/>
      <c r="K181" s="152"/>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row>
    <row r="182" spans="8:49">
      <c r="H182" s="152"/>
      <c r="I182" s="152"/>
      <c r="J182" s="152"/>
      <c r="K182" s="152"/>
      <c r="L182" s="152"/>
      <c r="M182" s="152"/>
      <c r="N182" s="152"/>
      <c r="O182" s="152"/>
      <c r="P182" s="152"/>
      <c r="Q182" s="152"/>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c r="AU182" s="152"/>
      <c r="AV182" s="152"/>
      <c r="AW182" s="152"/>
    </row>
    <row r="183" spans="8:49">
      <c r="H183" s="152"/>
      <c r="I183" s="152"/>
      <c r="J183" s="152"/>
      <c r="K183" s="152"/>
      <c r="L183" s="152"/>
      <c r="M183" s="152"/>
      <c r="N183" s="152"/>
      <c r="O183" s="152"/>
      <c r="P183" s="152"/>
      <c r="Q183" s="152"/>
      <c r="R183" s="152"/>
      <c r="S183" s="152"/>
      <c r="T183" s="152"/>
      <c r="U183" s="152"/>
      <c r="V183" s="152"/>
      <c r="W183" s="152"/>
      <c r="X183" s="152"/>
      <c r="Y183" s="152"/>
      <c r="Z183" s="152"/>
      <c r="AA183" s="152"/>
      <c r="AB183" s="152"/>
      <c r="AC183" s="152"/>
      <c r="AD183" s="152"/>
      <c r="AE183" s="152"/>
      <c r="AF183" s="152"/>
      <c r="AG183" s="152"/>
      <c r="AH183" s="152"/>
      <c r="AI183" s="152"/>
      <c r="AJ183" s="152"/>
      <c r="AK183" s="152"/>
      <c r="AL183" s="152"/>
      <c r="AM183" s="152"/>
      <c r="AN183" s="152"/>
      <c r="AO183" s="152"/>
      <c r="AP183" s="152"/>
      <c r="AQ183" s="152"/>
      <c r="AR183" s="152"/>
      <c r="AS183" s="152"/>
      <c r="AT183" s="152"/>
      <c r="AU183" s="152"/>
      <c r="AV183" s="152"/>
      <c r="AW183" s="152"/>
    </row>
    <row r="184" spans="8:49">
      <c r="H184" s="152"/>
      <c r="I184" s="152"/>
      <c r="J184" s="152"/>
      <c r="K184" s="152"/>
      <c r="L184" s="152"/>
      <c r="M184" s="152"/>
      <c r="N184" s="152"/>
      <c r="O184" s="152"/>
      <c r="P184" s="152"/>
      <c r="Q184" s="152"/>
      <c r="R184" s="152"/>
      <c r="S184" s="152"/>
      <c r="T184" s="152"/>
      <c r="U184" s="152"/>
      <c r="V184" s="152"/>
      <c r="W184" s="152"/>
      <c r="X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c r="AS184" s="152"/>
      <c r="AT184" s="152"/>
      <c r="AU184" s="152"/>
      <c r="AV184" s="152"/>
      <c r="AW184" s="152"/>
    </row>
    <row r="185" spans="8:49">
      <c r="H185" s="152"/>
      <c r="I185" s="152"/>
      <c r="J185" s="152"/>
      <c r="K185" s="152"/>
      <c r="L185" s="152"/>
      <c r="M185" s="152"/>
      <c r="N185" s="152"/>
      <c r="O185" s="152"/>
      <c r="P185" s="152"/>
      <c r="Q185" s="152"/>
      <c r="R185" s="152"/>
      <c r="S185" s="152"/>
      <c r="T185" s="152"/>
      <c r="U185" s="152"/>
      <c r="V185" s="152"/>
      <c r="W185" s="152"/>
      <c r="X185" s="152"/>
      <c r="Y185" s="152"/>
      <c r="Z185" s="152"/>
      <c r="AA185" s="152"/>
      <c r="AB185" s="152"/>
      <c r="AC185" s="152"/>
      <c r="AD185" s="152"/>
      <c r="AE185" s="152"/>
      <c r="AF185" s="152"/>
      <c r="AG185" s="152"/>
      <c r="AH185" s="152"/>
      <c r="AI185" s="152"/>
      <c r="AJ185" s="152"/>
      <c r="AK185" s="152"/>
      <c r="AL185" s="152"/>
      <c r="AM185" s="152"/>
      <c r="AN185" s="152"/>
      <c r="AO185" s="152"/>
      <c r="AP185" s="152"/>
      <c r="AQ185" s="152"/>
      <c r="AR185" s="152"/>
      <c r="AS185" s="152"/>
      <c r="AT185" s="152"/>
      <c r="AU185" s="152"/>
      <c r="AV185" s="152"/>
      <c r="AW185" s="152"/>
    </row>
    <row r="186" spans="8:49">
      <c r="H186" s="152"/>
      <c r="I186" s="152"/>
      <c r="J186" s="152"/>
      <c r="K186" s="152"/>
      <c r="L186" s="152"/>
      <c r="M186" s="152"/>
      <c r="N186" s="152"/>
      <c r="O186" s="152"/>
      <c r="P186" s="152"/>
      <c r="Q186" s="152"/>
      <c r="R186" s="152"/>
      <c r="S186" s="152"/>
      <c r="T186" s="152"/>
      <c r="U186" s="152"/>
      <c r="V186" s="152"/>
      <c r="W186" s="152"/>
      <c r="X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c r="AS186" s="152"/>
      <c r="AT186" s="152"/>
      <c r="AU186" s="152"/>
      <c r="AV186" s="152"/>
      <c r="AW186" s="152"/>
    </row>
    <row r="187" spans="8:49">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row>
    <row r="188" spans="8:49">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row>
    <row r="189" spans="8:49">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row>
    <row r="190" spans="8:49">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row>
    <row r="191" spans="8:49">
      <c r="H191" s="152"/>
      <c r="I191" s="152"/>
      <c r="J191" s="152"/>
      <c r="K191" s="152"/>
      <c r="L191" s="152"/>
      <c r="M191" s="152"/>
      <c r="N191" s="152"/>
      <c r="O191" s="152"/>
      <c r="P191" s="152"/>
      <c r="Q191" s="152"/>
      <c r="R191" s="152"/>
      <c r="S191" s="152"/>
      <c r="T191" s="152"/>
      <c r="U191" s="152"/>
      <c r="V191" s="152"/>
      <c r="W191" s="152"/>
      <c r="X191" s="152"/>
      <c r="Y191" s="152"/>
      <c r="Z191" s="152"/>
      <c r="AA191" s="152"/>
      <c r="AB191" s="152"/>
      <c r="AC191" s="152"/>
      <c r="AD191" s="152"/>
      <c r="AE191" s="152"/>
      <c r="AF191" s="152"/>
      <c r="AG191" s="152"/>
      <c r="AH191" s="152"/>
      <c r="AI191" s="152"/>
      <c r="AJ191" s="152"/>
      <c r="AK191" s="152"/>
      <c r="AL191" s="152"/>
      <c r="AM191" s="152"/>
      <c r="AN191" s="152"/>
      <c r="AO191" s="152"/>
      <c r="AP191" s="152"/>
      <c r="AQ191" s="152"/>
      <c r="AR191" s="152"/>
      <c r="AS191" s="152"/>
      <c r="AT191" s="152"/>
      <c r="AU191" s="152"/>
      <c r="AV191" s="152"/>
      <c r="AW191" s="152"/>
    </row>
    <row r="192" spans="8:49">
      <c r="H192" s="152"/>
      <c r="I192" s="152"/>
      <c r="J192" s="152"/>
      <c r="K192" s="152"/>
      <c r="L192" s="152"/>
      <c r="M192" s="152"/>
      <c r="N192" s="152"/>
      <c r="O192" s="152"/>
      <c r="P192" s="152"/>
      <c r="Q192" s="152"/>
      <c r="R192" s="152"/>
      <c r="S192" s="152"/>
      <c r="T192" s="152"/>
      <c r="U192" s="152"/>
      <c r="V192" s="152"/>
      <c r="W192" s="152"/>
      <c r="X192" s="152"/>
      <c r="Y192" s="152"/>
      <c r="Z192" s="152"/>
      <c r="AA192" s="152"/>
      <c r="AB192" s="152"/>
      <c r="AC192" s="152"/>
      <c r="AD192" s="152"/>
      <c r="AE192" s="152"/>
      <c r="AF192" s="152"/>
      <c r="AG192" s="152"/>
      <c r="AH192" s="152"/>
      <c r="AI192" s="152"/>
      <c r="AJ192" s="152"/>
      <c r="AK192" s="152"/>
      <c r="AL192" s="152"/>
      <c r="AM192" s="152"/>
      <c r="AN192" s="152"/>
      <c r="AO192" s="152"/>
      <c r="AP192" s="152"/>
      <c r="AQ192" s="152"/>
      <c r="AR192" s="152"/>
      <c r="AS192" s="152"/>
      <c r="AT192" s="152"/>
      <c r="AU192" s="152"/>
      <c r="AV192" s="152"/>
      <c r="AW192" s="152"/>
    </row>
    <row r="193" spans="8:49">
      <c r="H193" s="152"/>
      <c r="I193" s="152"/>
      <c r="J193" s="152"/>
      <c r="K193" s="152"/>
      <c r="L193" s="152"/>
      <c r="M193" s="152"/>
      <c r="N193" s="152"/>
      <c r="O193" s="152"/>
      <c r="P193" s="152"/>
      <c r="Q193" s="152"/>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row>
    <row r="194" spans="8:49">
      <c r="H194" s="152"/>
      <c r="I194" s="152"/>
      <c r="J194" s="152"/>
      <c r="K194" s="152"/>
      <c r="L194" s="152"/>
      <c r="M194" s="152"/>
      <c r="N194" s="152"/>
      <c r="O194" s="152"/>
      <c r="P194" s="152"/>
      <c r="Q194" s="152"/>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c r="AU194" s="152"/>
      <c r="AV194" s="152"/>
      <c r="AW194" s="152"/>
    </row>
    <row r="195" spans="8:49">
      <c r="H195" s="152"/>
      <c r="I195" s="152"/>
      <c r="J195" s="152"/>
      <c r="K195" s="152"/>
      <c r="L195" s="152"/>
      <c r="M195" s="152"/>
      <c r="N195" s="152"/>
      <c r="O195" s="152"/>
      <c r="P195" s="152"/>
      <c r="Q195" s="152"/>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row>
    <row r="196" spans="8:49">
      <c r="H196" s="152"/>
      <c r="I196" s="152"/>
      <c r="J196" s="152"/>
      <c r="K196" s="152"/>
      <c r="L196" s="152"/>
      <c r="M196" s="152"/>
      <c r="N196" s="152"/>
      <c r="O196" s="152"/>
      <c r="P196" s="152"/>
      <c r="Q196" s="152"/>
      <c r="R196" s="152"/>
      <c r="S196" s="152"/>
      <c r="T196" s="152"/>
      <c r="U196" s="152"/>
      <c r="V196" s="152"/>
      <c r="W196" s="152"/>
      <c r="X196" s="152"/>
      <c r="Y196" s="152"/>
      <c r="Z196" s="152"/>
      <c r="AA196" s="152"/>
      <c r="AB196" s="152"/>
      <c r="AC196" s="152"/>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row>
    <row r="197" spans="8:49">
      <c r="H197" s="152"/>
      <c r="I197" s="152"/>
      <c r="J197" s="152"/>
      <c r="K197" s="152"/>
      <c r="L197" s="152"/>
      <c r="M197" s="152"/>
      <c r="N197" s="152"/>
      <c r="O197" s="152"/>
      <c r="P197" s="152"/>
      <c r="Q197" s="152"/>
      <c r="R197" s="152"/>
      <c r="S197" s="152"/>
      <c r="T197" s="152"/>
      <c r="U197" s="152"/>
      <c r="V197" s="152"/>
      <c r="W197" s="152"/>
      <c r="X197" s="152"/>
      <c r="Y197" s="152"/>
      <c r="Z197" s="152"/>
      <c r="AA197" s="152"/>
      <c r="AB197" s="152"/>
      <c r="AC197" s="152"/>
      <c r="AD197" s="152"/>
      <c r="AE197" s="152"/>
      <c r="AF197" s="152"/>
      <c r="AG197" s="152"/>
      <c r="AH197" s="152"/>
      <c r="AI197" s="152"/>
      <c r="AJ197" s="152"/>
      <c r="AK197" s="152"/>
      <c r="AL197" s="152"/>
      <c r="AM197" s="152"/>
      <c r="AN197" s="152"/>
      <c r="AO197" s="152"/>
      <c r="AP197" s="152"/>
      <c r="AQ197" s="152"/>
      <c r="AR197" s="152"/>
      <c r="AS197" s="152"/>
      <c r="AT197" s="152"/>
      <c r="AU197" s="152"/>
      <c r="AV197" s="152"/>
      <c r="AW197" s="152"/>
    </row>
    <row r="198" spans="8:49">
      <c r="H198" s="152"/>
      <c r="I198" s="152"/>
      <c r="J198" s="152"/>
      <c r="K198" s="152"/>
      <c r="L198" s="152"/>
      <c r="M198" s="152"/>
      <c r="N198" s="152"/>
      <c r="O198" s="152"/>
      <c r="P198" s="152"/>
      <c r="Q198" s="152"/>
      <c r="R198" s="152"/>
      <c r="S198" s="152"/>
      <c r="T198" s="152"/>
      <c r="U198" s="152"/>
      <c r="V198" s="152"/>
      <c r="W198" s="152"/>
      <c r="X198" s="152"/>
      <c r="Y198" s="152"/>
      <c r="Z198" s="152"/>
      <c r="AA198" s="152"/>
      <c r="AB198" s="152"/>
      <c r="AC198" s="152"/>
      <c r="AD198" s="152"/>
      <c r="AE198" s="152"/>
      <c r="AF198" s="152"/>
      <c r="AG198" s="152"/>
      <c r="AH198" s="152"/>
      <c r="AI198" s="152"/>
      <c r="AJ198" s="152"/>
      <c r="AK198" s="152"/>
      <c r="AL198" s="152"/>
      <c r="AM198" s="152"/>
      <c r="AN198" s="152"/>
      <c r="AO198" s="152"/>
      <c r="AP198" s="152"/>
      <c r="AQ198" s="152"/>
      <c r="AR198" s="152"/>
      <c r="AS198" s="152"/>
      <c r="AT198" s="152"/>
      <c r="AU198" s="152"/>
      <c r="AV198" s="152"/>
      <c r="AW198" s="152"/>
    </row>
    <row r="199" spans="8:49">
      <c r="H199" s="152"/>
      <c r="I199" s="152"/>
      <c r="J199" s="152"/>
      <c r="K199" s="152"/>
      <c r="L199" s="152"/>
      <c r="M199" s="152"/>
      <c r="N199" s="152"/>
      <c r="O199" s="152"/>
      <c r="P199" s="152"/>
      <c r="Q199" s="152"/>
      <c r="R199" s="152"/>
      <c r="S199" s="152"/>
      <c r="T199" s="15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row>
    <row r="200" spans="8:49">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row>
    <row r="201" spans="8:49">
      <c r="H201" s="152"/>
      <c r="I201" s="152"/>
      <c r="J201" s="152"/>
      <c r="K201" s="152"/>
      <c r="L201" s="152"/>
      <c r="M201" s="152"/>
      <c r="N201" s="152"/>
      <c r="O201" s="152"/>
      <c r="P201" s="152"/>
      <c r="Q201" s="152"/>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row>
    <row r="202" spans="8:49">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row>
    <row r="203" spans="8:49">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row>
    <row r="204" spans="8:49">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row>
    <row r="205" spans="8:49">
      <c r="H205" s="152"/>
      <c r="I205" s="152"/>
      <c r="J205" s="152"/>
      <c r="K205" s="152"/>
      <c r="L205" s="152"/>
      <c r="M205" s="152"/>
      <c r="N205" s="152"/>
      <c r="O205" s="152"/>
      <c r="P205" s="152"/>
      <c r="Q205" s="152"/>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row>
    <row r="206" spans="8:49">
      <c r="H206" s="152"/>
      <c r="I206" s="152"/>
      <c r="J206" s="152"/>
      <c r="K206" s="152"/>
      <c r="L206" s="152"/>
      <c r="M206" s="152"/>
      <c r="N206" s="152"/>
      <c r="O206" s="152"/>
      <c r="P206" s="152"/>
      <c r="Q206" s="152"/>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row>
    <row r="207" spans="8:49">
      <c r="H207" s="152"/>
      <c r="I207" s="152"/>
      <c r="J207" s="152"/>
      <c r="K207" s="152"/>
      <c r="L207" s="152"/>
      <c r="M207" s="152"/>
      <c r="N207" s="152"/>
      <c r="O207" s="152"/>
      <c r="P207" s="152"/>
      <c r="Q207" s="152"/>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row>
    <row r="208" spans="8:49">
      <c r="H208" s="152"/>
      <c r="I208" s="152"/>
      <c r="J208" s="152"/>
      <c r="K208" s="152"/>
      <c r="L208" s="152"/>
      <c r="M208" s="152"/>
      <c r="N208" s="152"/>
      <c r="O208" s="152"/>
      <c r="P208" s="152"/>
      <c r="Q208" s="152"/>
      <c r="R208" s="152"/>
      <c r="S208" s="152"/>
      <c r="T208" s="152"/>
      <c r="U208" s="152"/>
      <c r="V208" s="152"/>
      <c r="W208" s="152"/>
      <c r="X208" s="152"/>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row>
    <row r="209" spans="8:49">
      <c r="H209" s="152"/>
      <c r="I209" s="152"/>
      <c r="J209" s="152"/>
      <c r="K209" s="152"/>
      <c r="L209" s="152"/>
      <c r="M209" s="152"/>
      <c r="N209" s="152"/>
      <c r="O209" s="152"/>
      <c r="P209" s="152"/>
      <c r="Q209" s="152"/>
      <c r="R209" s="152"/>
      <c r="S209" s="152"/>
      <c r="T209" s="152"/>
      <c r="U209" s="152"/>
      <c r="V209" s="152"/>
      <c r="W209" s="152"/>
      <c r="X209" s="152"/>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row>
    <row r="210" spans="8:49">
      <c r="H210" s="152"/>
      <c r="I210" s="152"/>
      <c r="J210" s="152"/>
      <c r="K210" s="152"/>
      <c r="L210" s="152"/>
      <c r="M210" s="152"/>
      <c r="N210" s="152"/>
      <c r="O210" s="152"/>
      <c r="P210" s="152"/>
      <c r="Q210" s="152"/>
      <c r="R210" s="152"/>
      <c r="S210" s="152"/>
      <c r="T210" s="152"/>
      <c r="U210" s="152"/>
      <c r="V210" s="152"/>
      <c r="W210" s="152"/>
      <c r="X210" s="152"/>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row>
    <row r="211" spans="8:49">
      <c r="H211" s="152"/>
      <c r="I211" s="152"/>
      <c r="J211" s="152"/>
      <c r="K211" s="152"/>
      <c r="L211" s="152"/>
      <c r="M211" s="152"/>
      <c r="N211" s="152"/>
      <c r="O211" s="152"/>
      <c r="P211" s="152"/>
      <c r="Q211" s="152"/>
      <c r="R211" s="152"/>
      <c r="S211" s="152"/>
      <c r="T211" s="152"/>
      <c r="U211" s="152"/>
      <c r="V211" s="152"/>
      <c r="W211" s="152"/>
      <c r="X211" s="152"/>
      <c r="Y211" s="152"/>
      <c r="Z211" s="152"/>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152"/>
      <c r="AV211" s="152"/>
      <c r="AW211" s="152"/>
    </row>
    <row r="212" spans="8:49">
      <c r="H212" s="152"/>
      <c r="I212" s="152"/>
      <c r="J212" s="152"/>
      <c r="K212" s="152"/>
      <c r="L212" s="152"/>
      <c r="M212" s="152"/>
      <c r="N212" s="152"/>
      <c r="O212" s="152"/>
      <c r="P212" s="152"/>
      <c r="Q212" s="152"/>
      <c r="R212" s="152"/>
      <c r="S212" s="152"/>
      <c r="T212" s="152"/>
      <c r="U212" s="152"/>
      <c r="V212" s="152"/>
      <c r="W212" s="152"/>
      <c r="X212" s="152"/>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row>
    <row r="213" spans="8:49">
      <c r="H213" s="152"/>
      <c r="I213" s="152"/>
      <c r="J213" s="152"/>
      <c r="K213" s="152"/>
      <c r="L213" s="152"/>
      <c r="M213" s="152"/>
      <c r="N213" s="152"/>
      <c r="O213" s="152"/>
      <c r="P213" s="152"/>
      <c r="Q213" s="152"/>
      <c r="R213" s="152"/>
      <c r="S213" s="152"/>
      <c r="T213" s="152"/>
      <c r="U213" s="152"/>
      <c r="V213" s="152"/>
      <c r="W213" s="152"/>
      <c r="X213" s="152"/>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row>
    <row r="214" spans="8:49">
      <c r="H214" s="152"/>
      <c r="I214" s="152"/>
      <c r="J214" s="152"/>
      <c r="K214" s="152"/>
      <c r="L214" s="152"/>
      <c r="M214" s="152"/>
      <c r="N214" s="152"/>
      <c r="O214" s="152"/>
      <c r="P214" s="152"/>
      <c r="Q214" s="152"/>
      <c r="R214" s="152"/>
      <c r="S214" s="152"/>
      <c r="T214" s="152"/>
      <c r="U214" s="152"/>
      <c r="V214" s="152"/>
      <c r="W214" s="152"/>
      <c r="X214" s="152"/>
      <c r="Y214" s="152"/>
      <c r="Z214" s="152"/>
      <c r="AA214" s="152"/>
      <c r="AB214" s="152"/>
      <c r="AC214" s="152"/>
      <c r="AD214" s="152"/>
      <c r="AE214" s="152"/>
      <c r="AF214" s="152"/>
      <c r="AG214" s="152"/>
      <c r="AH214" s="152"/>
      <c r="AI214" s="152"/>
      <c r="AJ214" s="152"/>
      <c r="AK214" s="152"/>
      <c r="AL214" s="152"/>
      <c r="AM214" s="152"/>
      <c r="AN214" s="152"/>
      <c r="AO214" s="152"/>
      <c r="AP214" s="152"/>
      <c r="AQ214" s="152"/>
      <c r="AR214" s="152"/>
      <c r="AS214" s="152"/>
      <c r="AT214" s="152"/>
      <c r="AU214" s="152"/>
      <c r="AV214" s="152"/>
      <c r="AW214" s="152"/>
    </row>
    <row r="215" spans="8:49">
      <c r="H215" s="152"/>
      <c r="I215" s="152"/>
      <c r="J215" s="152"/>
      <c r="K215" s="152"/>
      <c r="L215" s="152"/>
      <c r="M215" s="152"/>
      <c r="N215" s="152"/>
      <c r="O215" s="152"/>
      <c r="P215" s="152"/>
      <c r="Q215" s="152"/>
      <c r="R215" s="152"/>
      <c r="S215" s="152"/>
      <c r="T215" s="152"/>
      <c r="U215" s="152"/>
      <c r="V215" s="152"/>
      <c r="W215" s="152"/>
      <c r="X215" s="152"/>
      <c r="Y215" s="152"/>
      <c r="Z215" s="152"/>
      <c r="AA215" s="152"/>
      <c r="AB215" s="152"/>
      <c r="AC215" s="152"/>
      <c r="AD215" s="152"/>
      <c r="AE215" s="152"/>
      <c r="AF215" s="152"/>
      <c r="AG215" s="152"/>
      <c r="AH215" s="152"/>
      <c r="AI215" s="152"/>
      <c r="AJ215" s="152"/>
      <c r="AK215" s="152"/>
      <c r="AL215" s="152"/>
      <c r="AM215" s="152"/>
      <c r="AN215" s="152"/>
      <c r="AO215" s="152"/>
      <c r="AP215" s="152"/>
      <c r="AQ215" s="152"/>
      <c r="AR215" s="152"/>
      <c r="AS215" s="152"/>
      <c r="AT215" s="152"/>
      <c r="AU215" s="152"/>
      <c r="AV215" s="152"/>
      <c r="AW215" s="152"/>
    </row>
    <row r="216" spans="8:49">
      <c r="H216" s="152"/>
      <c r="I216" s="152"/>
      <c r="J216" s="152"/>
      <c r="K216" s="152"/>
      <c r="L216" s="152"/>
      <c r="M216" s="152"/>
      <c r="N216" s="152"/>
      <c r="O216" s="152"/>
      <c r="P216" s="152"/>
      <c r="Q216" s="152"/>
      <c r="R216" s="152"/>
      <c r="S216" s="152"/>
      <c r="T216" s="152"/>
      <c r="U216" s="152"/>
      <c r="V216" s="152"/>
      <c r="W216" s="152"/>
      <c r="X216" s="152"/>
      <c r="Y216" s="152"/>
      <c r="Z216" s="152"/>
      <c r="AA216" s="152"/>
      <c r="AB216" s="152"/>
      <c r="AC216" s="152"/>
      <c r="AD216" s="152"/>
      <c r="AE216" s="152"/>
      <c r="AF216" s="152"/>
      <c r="AG216" s="152"/>
      <c r="AH216" s="152"/>
      <c r="AI216" s="152"/>
      <c r="AJ216" s="152"/>
      <c r="AK216" s="152"/>
      <c r="AL216" s="152"/>
      <c r="AM216" s="152"/>
      <c r="AN216" s="152"/>
      <c r="AO216" s="152"/>
      <c r="AP216" s="152"/>
      <c r="AQ216" s="152"/>
      <c r="AR216" s="152"/>
      <c r="AS216" s="152"/>
      <c r="AT216" s="152"/>
      <c r="AU216" s="152"/>
      <c r="AV216" s="152"/>
      <c r="AW216" s="152"/>
    </row>
    <row r="217" spans="8:49">
      <c r="H217" s="152"/>
      <c r="I217" s="152"/>
      <c r="J217" s="152"/>
      <c r="K217" s="152"/>
      <c r="L217" s="152"/>
      <c r="M217" s="152"/>
      <c r="N217" s="152"/>
      <c r="O217" s="152"/>
      <c r="P217" s="152"/>
      <c r="Q217" s="152"/>
      <c r="R217" s="152"/>
      <c r="S217" s="152"/>
      <c r="T217" s="152"/>
      <c r="U217" s="152"/>
      <c r="V217" s="152"/>
      <c r="W217" s="152"/>
      <c r="X217" s="152"/>
      <c r="Y217" s="152"/>
      <c r="Z217" s="152"/>
      <c r="AA217" s="152"/>
      <c r="AB217" s="152"/>
      <c r="AC217" s="152"/>
      <c r="AD217" s="152"/>
      <c r="AE217" s="152"/>
      <c r="AF217" s="152"/>
      <c r="AG217" s="152"/>
      <c r="AH217" s="152"/>
      <c r="AI217" s="152"/>
      <c r="AJ217" s="152"/>
      <c r="AK217" s="152"/>
      <c r="AL217" s="152"/>
      <c r="AM217" s="152"/>
      <c r="AN217" s="152"/>
      <c r="AO217" s="152"/>
      <c r="AP217" s="152"/>
      <c r="AQ217" s="152"/>
      <c r="AR217" s="152"/>
      <c r="AS217" s="152"/>
      <c r="AT217" s="152"/>
      <c r="AU217" s="152"/>
      <c r="AV217" s="152"/>
      <c r="AW217" s="152"/>
    </row>
    <row r="218" spans="8:49">
      <c r="H218" s="152"/>
      <c r="I218" s="152"/>
      <c r="J218" s="152"/>
      <c r="K218" s="152"/>
      <c r="L218" s="152"/>
      <c r="M218" s="152"/>
      <c r="N218" s="152"/>
      <c r="O218" s="152"/>
      <c r="P218" s="152"/>
      <c r="Q218" s="152"/>
      <c r="R218" s="152"/>
      <c r="S218" s="152"/>
      <c r="T218" s="152"/>
      <c r="U218" s="152"/>
      <c r="V218" s="152"/>
      <c r="W218" s="152"/>
      <c r="X218" s="152"/>
      <c r="Y218" s="152"/>
      <c r="Z218" s="152"/>
      <c r="AA218" s="152"/>
      <c r="AB218" s="152"/>
      <c r="AC218" s="152"/>
      <c r="AD218" s="152"/>
      <c r="AE218" s="152"/>
      <c r="AF218" s="152"/>
      <c r="AG218" s="152"/>
      <c r="AH218" s="152"/>
      <c r="AI218" s="152"/>
      <c r="AJ218" s="152"/>
      <c r="AK218" s="152"/>
      <c r="AL218" s="152"/>
      <c r="AM218" s="152"/>
      <c r="AN218" s="152"/>
      <c r="AO218" s="152"/>
      <c r="AP218" s="152"/>
      <c r="AQ218" s="152"/>
      <c r="AR218" s="152"/>
      <c r="AS218" s="152"/>
      <c r="AT218" s="152"/>
      <c r="AU218" s="152"/>
      <c r="AV218" s="152"/>
      <c r="AW218" s="152"/>
    </row>
    <row r="219" spans="8:49">
      <c r="H219" s="152"/>
      <c r="I219" s="152"/>
      <c r="J219" s="152"/>
      <c r="K219" s="152"/>
      <c r="L219" s="152"/>
      <c r="M219" s="152"/>
      <c r="N219" s="152"/>
      <c r="O219" s="152"/>
      <c r="P219" s="152"/>
      <c r="Q219" s="152"/>
      <c r="R219" s="152"/>
      <c r="S219" s="152"/>
      <c r="T219" s="152"/>
      <c r="U219" s="152"/>
      <c r="V219" s="152"/>
      <c r="W219" s="152"/>
      <c r="X219" s="152"/>
      <c r="Y219" s="152"/>
      <c r="Z219" s="152"/>
      <c r="AA219" s="152"/>
      <c r="AB219" s="152"/>
      <c r="AC219" s="152"/>
      <c r="AD219" s="152"/>
      <c r="AE219" s="152"/>
      <c r="AF219" s="152"/>
      <c r="AG219" s="152"/>
      <c r="AH219" s="152"/>
      <c r="AI219" s="152"/>
      <c r="AJ219" s="152"/>
      <c r="AK219" s="152"/>
      <c r="AL219" s="152"/>
      <c r="AM219" s="152"/>
      <c r="AN219" s="152"/>
      <c r="AO219" s="152"/>
      <c r="AP219" s="152"/>
      <c r="AQ219" s="152"/>
      <c r="AR219" s="152"/>
      <c r="AS219" s="152"/>
      <c r="AT219" s="152"/>
      <c r="AU219" s="152"/>
      <c r="AV219" s="152"/>
      <c r="AW219" s="152"/>
    </row>
    <row r="220" spans="8:49">
      <c r="H220" s="152"/>
      <c r="I220" s="152"/>
      <c r="J220" s="152"/>
      <c r="K220" s="152"/>
      <c r="L220" s="152"/>
      <c r="M220" s="152"/>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c r="AO220" s="152"/>
      <c r="AP220" s="152"/>
      <c r="AQ220" s="152"/>
      <c r="AR220" s="152"/>
      <c r="AS220" s="152"/>
      <c r="AT220" s="152"/>
      <c r="AU220" s="152"/>
      <c r="AV220" s="152"/>
      <c r="AW220" s="152"/>
    </row>
    <row r="221" spans="8:49">
      <c r="H221" s="152"/>
      <c r="I221" s="152"/>
      <c r="J221" s="152"/>
      <c r="K221" s="152"/>
      <c r="L221" s="152"/>
      <c r="M221" s="152"/>
      <c r="N221" s="152"/>
      <c r="O221" s="152"/>
      <c r="P221" s="152"/>
      <c r="Q221" s="152"/>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c r="AU221" s="152"/>
      <c r="AV221" s="152"/>
      <c r="AW221" s="152"/>
    </row>
    <row r="222" spans="8:49">
      <c r="H222" s="152"/>
      <c r="I222" s="152"/>
      <c r="J222" s="152"/>
      <c r="K222" s="152"/>
      <c r="L222" s="152"/>
      <c r="M222" s="152"/>
      <c r="N222" s="152"/>
      <c r="O222" s="152"/>
      <c r="P222" s="152"/>
      <c r="Q222" s="152"/>
      <c r="R222" s="152"/>
      <c r="S222" s="152"/>
      <c r="T222" s="152"/>
      <c r="U222" s="152"/>
      <c r="V222" s="152"/>
      <c r="W222" s="152"/>
      <c r="X222" s="152"/>
      <c r="Y222" s="152"/>
      <c r="Z222" s="152"/>
      <c r="AA222" s="152"/>
      <c r="AB222" s="152"/>
      <c r="AC222" s="152"/>
      <c r="AD222" s="152"/>
      <c r="AE222" s="152"/>
      <c r="AF222" s="152"/>
      <c r="AG222" s="152"/>
      <c r="AH222" s="152"/>
      <c r="AI222" s="152"/>
      <c r="AJ222" s="152"/>
      <c r="AK222" s="152"/>
      <c r="AL222" s="152"/>
      <c r="AM222" s="152"/>
      <c r="AN222" s="152"/>
      <c r="AO222" s="152"/>
      <c r="AP222" s="152"/>
      <c r="AQ222" s="152"/>
      <c r="AR222" s="152"/>
      <c r="AS222" s="152"/>
      <c r="AT222" s="152"/>
      <c r="AU222" s="152"/>
      <c r="AV222" s="152"/>
      <c r="AW222" s="152"/>
    </row>
    <row r="223" spans="8:49">
      <c r="H223" s="152"/>
      <c r="I223" s="152"/>
      <c r="J223" s="152"/>
      <c r="K223" s="152"/>
      <c r="L223" s="152"/>
      <c r="M223" s="152"/>
      <c r="N223" s="152"/>
      <c r="O223" s="152"/>
      <c r="P223" s="152"/>
      <c r="Q223" s="152"/>
      <c r="R223" s="152"/>
      <c r="S223" s="152"/>
      <c r="T223" s="152"/>
      <c r="U223" s="152"/>
      <c r="V223" s="152"/>
      <c r="W223" s="152"/>
      <c r="X223" s="152"/>
      <c r="Y223" s="152"/>
      <c r="Z223" s="152"/>
      <c r="AA223" s="152"/>
      <c r="AB223" s="152"/>
      <c r="AC223" s="152"/>
      <c r="AD223" s="152"/>
      <c r="AE223" s="152"/>
      <c r="AF223" s="152"/>
      <c r="AG223" s="152"/>
      <c r="AH223" s="152"/>
      <c r="AI223" s="152"/>
      <c r="AJ223" s="152"/>
      <c r="AK223" s="152"/>
      <c r="AL223" s="152"/>
      <c r="AM223" s="152"/>
      <c r="AN223" s="152"/>
      <c r="AO223" s="152"/>
      <c r="AP223" s="152"/>
      <c r="AQ223" s="152"/>
      <c r="AR223" s="152"/>
      <c r="AS223" s="152"/>
      <c r="AT223" s="152"/>
      <c r="AU223" s="152"/>
      <c r="AV223" s="152"/>
      <c r="AW223" s="152"/>
    </row>
    <row r="224" spans="8:49">
      <c r="H224" s="152"/>
      <c r="I224" s="152"/>
      <c r="J224" s="152"/>
      <c r="K224" s="152"/>
      <c r="L224" s="152"/>
      <c r="M224" s="152"/>
      <c r="N224" s="152"/>
      <c r="O224" s="152"/>
      <c r="P224" s="152"/>
      <c r="Q224" s="152"/>
      <c r="R224" s="152"/>
      <c r="S224" s="152"/>
      <c r="T224" s="152"/>
      <c r="U224" s="152"/>
      <c r="V224" s="152"/>
      <c r="W224" s="152"/>
      <c r="X224" s="152"/>
      <c r="Y224" s="152"/>
      <c r="Z224" s="152"/>
      <c r="AA224" s="152"/>
      <c r="AB224" s="152"/>
      <c r="AC224" s="152"/>
      <c r="AD224" s="152"/>
      <c r="AE224" s="152"/>
      <c r="AF224" s="152"/>
      <c r="AG224" s="152"/>
      <c r="AH224" s="152"/>
      <c r="AI224" s="152"/>
      <c r="AJ224" s="152"/>
      <c r="AK224" s="152"/>
      <c r="AL224" s="152"/>
      <c r="AM224" s="152"/>
      <c r="AN224" s="152"/>
      <c r="AO224" s="152"/>
      <c r="AP224" s="152"/>
      <c r="AQ224" s="152"/>
      <c r="AR224" s="152"/>
      <c r="AS224" s="152"/>
      <c r="AT224" s="152"/>
      <c r="AU224" s="152"/>
      <c r="AV224" s="152"/>
      <c r="AW224" s="152"/>
    </row>
    <row r="225" spans="8:49">
      <c r="H225" s="152"/>
      <c r="I225" s="152"/>
      <c r="J225" s="152"/>
      <c r="K225" s="152"/>
      <c r="L225" s="152"/>
      <c r="M225" s="152"/>
      <c r="N225" s="152"/>
      <c r="O225" s="152"/>
      <c r="P225" s="152"/>
      <c r="Q225" s="152"/>
      <c r="R225" s="152"/>
      <c r="S225" s="152"/>
      <c r="T225" s="152"/>
      <c r="U225" s="152"/>
      <c r="V225" s="152"/>
      <c r="W225" s="152"/>
      <c r="X225" s="152"/>
      <c r="Y225" s="152"/>
      <c r="Z225" s="152"/>
      <c r="AA225" s="152"/>
      <c r="AB225" s="152"/>
      <c r="AC225" s="152"/>
      <c r="AD225" s="152"/>
      <c r="AE225" s="152"/>
      <c r="AF225" s="152"/>
      <c r="AG225" s="152"/>
      <c r="AH225" s="152"/>
      <c r="AI225" s="152"/>
      <c r="AJ225" s="152"/>
      <c r="AK225" s="152"/>
      <c r="AL225" s="152"/>
      <c r="AM225" s="152"/>
      <c r="AN225" s="152"/>
      <c r="AO225" s="152"/>
      <c r="AP225" s="152"/>
      <c r="AQ225" s="152"/>
      <c r="AR225" s="152"/>
      <c r="AS225" s="152"/>
      <c r="AT225" s="152"/>
      <c r="AU225" s="152"/>
      <c r="AV225" s="152"/>
      <c r="AW225" s="152"/>
    </row>
    <row r="226" spans="8:49">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2"/>
      <c r="AN226" s="152"/>
      <c r="AO226" s="152"/>
      <c r="AP226" s="152"/>
      <c r="AQ226" s="152"/>
      <c r="AR226" s="152"/>
      <c r="AS226" s="152"/>
      <c r="AT226" s="152"/>
      <c r="AU226" s="152"/>
      <c r="AV226" s="152"/>
      <c r="AW226" s="152"/>
    </row>
    <row r="227" spans="8:49">
      <c r="H227" s="152"/>
      <c r="I227" s="152"/>
      <c r="J227" s="152"/>
      <c r="K227" s="152"/>
      <c r="L227" s="152"/>
      <c r="M227" s="152"/>
      <c r="N227" s="152"/>
      <c r="O227" s="152"/>
      <c r="P227" s="152"/>
      <c r="Q227" s="152"/>
      <c r="R227" s="152"/>
      <c r="S227" s="152"/>
      <c r="T227" s="152"/>
      <c r="U227" s="152"/>
      <c r="V227" s="152"/>
      <c r="W227" s="152"/>
      <c r="X227" s="152"/>
      <c r="Y227" s="152"/>
      <c r="Z227" s="152"/>
      <c r="AA227" s="152"/>
      <c r="AB227" s="152"/>
      <c r="AC227" s="152"/>
      <c r="AD227" s="152"/>
      <c r="AE227" s="152"/>
      <c r="AF227" s="152"/>
      <c r="AG227" s="152"/>
      <c r="AH227" s="152"/>
      <c r="AI227" s="152"/>
      <c r="AJ227" s="152"/>
      <c r="AK227" s="152"/>
      <c r="AL227" s="152"/>
      <c r="AM227" s="152"/>
      <c r="AN227" s="152"/>
      <c r="AO227" s="152"/>
      <c r="AP227" s="152"/>
      <c r="AQ227" s="152"/>
      <c r="AR227" s="152"/>
      <c r="AS227" s="152"/>
      <c r="AT227" s="152"/>
      <c r="AU227" s="152"/>
      <c r="AV227" s="152"/>
      <c r="AW227" s="152"/>
    </row>
    <row r="228" spans="8:49">
      <c r="H228" s="152"/>
      <c r="I228" s="152"/>
      <c r="J228" s="152"/>
      <c r="K228" s="152"/>
      <c r="L228" s="152"/>
      <c r="M228" s="152"/>
      <c r="N228" s="152"/>
      <c r="O228" s="152"/>
      <c r="P228" s="152"/>
      <c r="Q228" s="152"/>
      <c r="R228" s="152"/>
      <c r="S228" s="152"/>
      <c r="T228" s="152"/>
      <c r="U228" s="152"/>
      <c r="V228" s="152"/>
      <c r="W228" s="152"/>
      <c r="X228" s="152"/>
      <c r="Y228" s="152"/>
      <c r="Z228" s="152"/>
      <c r="AA228" s="152"/>
      <c r="AB228" s="152"/>
      <c r="AC228" s="152"/>
      <c r="AD228" s="152"/>
      <c r="AE228" s="152"/>
      <c r="AF228" s="152"/>
      <c r="AG228" s="152"/>
      <c r="AH228" s="152"/>
      <c r="AI228" s="152"/>
      <c r="AJ228" s="152"/>
      <c r="AK228" s="152"/>
      <c r="AL228" s="152"/>
      <c r="AM228" s="152"/>
      <c r="AN228" s="152"/>
      <c r="AO228" s="152"/>
      <c r="AP228" s="152"/>
      <c r="AQ228" s="152"/>
      <c r="AR228" s="152"/>
      <c r="AS228" s="152"/>
      <c r="AT228" s="152"/>
      <c r="AU228" s="152"/>
      <c r="AV228" s="152"/>
      <c r="AW228" s="152"/>
    </row>
    <row r="229" spans="8:49">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Q229" s="152"/>
      <c r="AR229" s="152"/>
      <c r="AS229" s="152"/>
      <c r="AT229" s="152"/>
      <c r="AU229" s="152"/>
      <c r="AV229" s="152"/>
      <c r="AW229" s="152"/>
    </row>
    <row r="230" spans="8:49">
      <c r="H230" s="152"/>
      <c r="I230" s="152"/>
      <c r="J230" s="152"/>
      <c r="K230" s="152"/>
      <c r="L230" s="152"/>
      <c r="M230" s="152"/>
      <c r="N230" s="152"/>
      <c r="O230" s="152"/>
      <c r="P230" s="152"/>
      <c r="Q230" s="152"/>
      <c r="R230" s="152"/>
      <c r="S230" s="152"/>
      <c r="T230" s="152"/>
      <c r="U230" s="152"/>
      <c r="V230" s="152"/>
      <c r="W230" s="152"/>
      <c r="X230" s="152"/>
      <c r="Y230" s="152"/>
      <c r="Z230" s="152"/>
      <c r="AA230" s="152"/>
      <c r="AB230" s="152"/>
      <c r="AC230" s="152"/>
      <c r="AD230" s="152"/>
      <c r="AE230" s="152"/>
      <c r="AF230" s="152"/>
      <c r="AG230" s="152"/>
      <c r="AH230" s="152"/>
      <c r="AI230" s="152"/>
      <c r="AJ230" s="152"/>
      <c r="AK230" s="152"/>
      <c r="AL230" s="152"/>
      <c r="AM230" s="152"/>
      <c r="AN230" s="152"/>
      <c r="AO230" s="152"/>
      <c r="AP230" s="152"/>
      <c r="AQ230" s="152"/>
      <c r="AR230" s="152"/>
      <c r="AS230" s="152"/>
      <c r="AT230" s="152"/>
      <c r="AU230" s="152"/>
      <c r="AV230" s="152"/>
      <c r="AW230" s="152"/>
    </row>
    <row r="231" spans="8:49">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Q231" s="152"/>
      <c r="AR231" s="152"/>
      <c r="AS231" s="152"/>
      <c r="AT231" s="152"/>
      <c r="AU231" s="152"/>
      <c r="AV231" s="152"/>
      <c r="AW231" s="152"/>
    </row>
    <row r="232" spans="8:49">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Q232" s="152"/>
      <c r="AR232" s="152"/>
      <c r="AS232" s="152"/>
      <c r="AT232" s="152"/>
      <c r="AU232" s="152"/>
      <c r="AV232" s="152"/>
      <c r="AW232" s="152"/>
    </row>
    <row r="233" spans="8:49">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Q233" s="152"/>
      <c r="AR233" s="152"/>
      <c r="AS233" s="152"/>
      <c r="AT233" s="152"/>
      <c r="AU233" s="152"/>
      <c r="AV233" s="152"/>
      <c r="AW233" s="152"/>
    </row>
    <row r="234" spans="8:49">
      <c r="H234" s="152"/>
      <c r="I234" s="152"/>
      <c r="J234" s="152"/>
      <c r="K234" s="152"/>
      <c r="L234" s="152"/>
      <c r="M234" s="152"/>
      <c r="N234" s="152"/>
      <c r="O234" s="152"/>
      <c r="P234" s="152"/>
      <c r="Q234" s="152"/>
      <c r="R234" s="152"/>
      <c r="S234" s="152"/>
      <c r="T234" s="152"/>
      <c r="U234" s="152"/>
      <c r="V234" s="152"/>
      <c r="W234" s="152"/>
      <c r="X234" s="152"/>
      <c r="Y234" s="152"/>
      <c r="Z234" s="152"/>
      <c r="AA234" s="152"/>
      <c r="AB234" s="152"/>
      <c r="AC234" s="152"/>
      <c r="AD234" s="152"/>
      <c r="AE234" s="152"/>
      <c r="AF234" s="152"/>
      <c r="AG234" s="152"/>
      <c r="AH234" s="152"/>
      <c r="AI234" s="152"/>
      <c r="AJ234" s="152"/>
      <c r="AK234" s="152"/>
      <c r="AL234" s="152"/>
      <c r="AM234" s="152"/>
      <c r="AN234" s="152"/>
      <c r="AO234" s="152"/>
      <c r="AP234" s="152"/>
      <c r="AQ234" s="152"/>
      <c r="AR234" s="152"/>
      <c r="AS234" s="152"/>
      <c r="AT234" s="152"/>
      <c r="AU234" s="152"/>
      <c r="AV234" s="152"/>
      <c r="AW234" s="152"/>
    </row>
    <row r="235" spans="8:49">
      <c r="H235" s="152"/>
      <c r="I235" s="152"/>
      <c r="J235" s="152"/>
      <c r="K235" s="152"/>
      <c r="L235" s="152"/>
      <c r="M235" s="152"/>
      <c r="N235" s="152"/>
      <c r="O235" s="152"/>
      <c r="P235" s="152"/>
      <c r="Q235" s="152"/>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2"/>
      <c r="AN235" s="152"/>
      <c r="AO235" s="152"/>
      <c r="AP235" s="152"/>
      <c r="AQ235" s="152"/>
      <c r="AR235" s="152"/>
      <c r="AS235" s="152"/>
      <c r="AT235" s="152"/>
      <c r="AU235" s="152"/>
      <c r="AV235" s="152"/>
      <c r="AW235" s="152"/>
    </row>
    <row r="236" spans="8:49">
      <c r="H236" s="152"/>
      <c r="I236" s="152"/>
      <c r="J236" s="152"/>
      <c r="K236" s="152"/>
      <c r="L236" s="152"/>
      <c r="M236" s="152"/>
      <c r="N236" s="152"/>
      <c r="O236" s="152"/>
      <c r="P236" s="152"/>
      <c r="Q236" s="152"/>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row>
    <row r="237" spans="8:49">
      <c r="H237" s="152"/>
      <c r="I237" s="152"/>
      <c r="J237" s="152"/>
      <c r="K237" s="152"/>
      <c r="L237" s="152"/>
      <c r="M237" s="152"/>
      <c r="N237" s="152"/>
      <c r="O237" s="152"/>
      <c r="P237" s="152"/>
      <c r="Q237" s="152"/>
      <c r="R237" s="152"/>
      <c r="S237" s="152"/>
      <c r="T237" s="152"/>
      <c r="U237" s="152"/>
      <c r="V237" s="152"/>
      <c r="W237" s="152"/>
      <c r="X237" s="152"/>
      <c r="Y237" s="152"/>
      <c r="Z237" s="152"/>
      <c r="AA237" s="152"/>
      <c r="AB237" s="152"/>
      <c r="AC237" s="152"/>
      <c r="AD237" s="152"/>
      <c r="AE237" s="152"/>
      <c r="AF237" s="152"/>
      <c r="AG237" s="152"/>
      <c r="AH237" s="152"/>
      <c r="AI237" s="152"/>
      <c r="AJ237" s="152"/>
      <c r="AK237" s="152"/>
      <c r="AL237" s="152"/>
      <c r="AM237" s="152"/>
      <c r="AN237" s="152"/>
      <c r="AO237" s="152"/>
      <c r="AP237" s="152"/>
      <c r="AQ237" s="152"/>
      <c r="AR237" s="152"/>
      <c r="AS237" s="152"/>
      <c r="AT237" s="152"/>
      <c r="AU237" s="152"/>
      <c r="AV237" s="152"/>
      <c r="AW237" s="152"/>
    </row>
    <row r="238" spans="8:49">
      <c r="H238" s="152"/>
      <c r="I238" s="152"/>
      <c r="J238" s="152"/>
      <c r="K238" s="152"/>
      <c r="L238" s="152"/>
      <c r="M238" s="152"/>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2"/>
      <c r="AK238" s="152"/>
      <c r="AL238" s="152"/>
      <c r="AM238" s="152"/>
      <c r="AN238" s="152"/>
      <c r="AO238" s="152"/>
      <c r="AP238" s="152"/>
      <c r="AQ238" s="152"/>
      <c r="AR238" s="152"/>
      <c r="AS238" s="152"/>
      <c r="AT238" s="152"/>
      <c r="AU238" s="152"/>
      <c r="AV238" s="152"/>
      <c r="AW238" s="152"/>
    </row>
    <row r="239" spans="8:49">
      <c r="H239" s="152"/>
      <c r="I239" s="152"/>
      <c r="J239" s="152"/>
      <c r="K239" s="152"/>
      <c r="L239" s="152"/>
      <c r="M239" s="152"/>
      <c r="N239" s="152"/>
      <c r="O239" s="152"/>
      <c r="P239" s="152"/>
      <c r="Q239" s="152"/>
      <c r="R239" s="152"/>
      <c r="S239" s="152"/>
      <c r="T239" s="152"/>
      <c r="U239" s="152"/>
      <c r="V239" s="152"/>
      <c r="W239" s="152"/>
      <c r="X239" s="152"/>
      <c r="Y239" s="152"/>
      <c r="Z239" s="152"/>
      <c r="AA239" s="152"/>
      <c r="AB239" s="152"/>
      <c r="AC239" s="152"/>
      <c r="AD239" s="152"/>
      <c r="AE239" s="152"/>
      <c r="AF239" s="152"/>
      <c r="AG239" s="152"/>
      <c r="AH239" s="152"/>
      <c r="AI239" s="152"/>
      <c r="AJ239" s="152"/>
      <c r="AK239" s="152"/>
      <c r="AL239" s="152"/>
      <c r="AM239" s="152"/>
      <c r="AN239" s="152"/>
      <c r="AO239" s="152"/>
      <c r="AP239" s="152"/>
      <c r="AQ239" s="152"/>
      <c r="AR239" s="152"/>
      <c r="AS239" s="152"/>
      <c r="AT239" s="152"/>
      <c r="AU239" s="152"/>
      <c r="AV239" s="152"/>
      <c r="AW239" s="152"/>
    </row>
    <row r="240" spans="8:49">
      <c r="H240" s="152"/>
      <c r="I240" s="152"/>
      <c r="J240" s="152"/>
      <c r="K240" s="152"/>
      <c r="L240" s="152"/>
      <c r="M240" s="152"/>
      <c r="N240" s="152"/>
      <c r="O240" s="152"/>
      <c r="P240" s="152"/>
      <c r="Q240" s="152"/>
      <c r="R240" s="152"/>
      <c r="S240" s="152"/>
      <c r="T240" s="152"/>
      <c r="U240" s="152"/>
      <c r="V240" s="152"/>
      <c r="W240" s="152"/>
      <c r="X240" s="152"/>
      <c r="Y240" s="152"/>
      <c r="Z240" s="152"/>
      <c r="AA240" s="152"/>
      <c r="AB240" s="152"/>
      <c r="AC240" s="152"/>
      <c r="AD240" s="152"/>
      <c r="AE240" s="152"/>
      <c r="AF240" s="152"/>
      <c r="AG240" s="152"/>
      <c r="AH240" s="152"/>
      <c r="AI240" s="152"/>
      <c r="AJ240" s="152"/>
      <c r="AK240" s="152"/>
      <c r="AL240" s="152"/>
      <c r="AM240" s="152"/>
      <c r="AN240" s="152"/>
      <c r="AO240" s="152"/>
      <c r="AP240" s="152"/>
      <c r="AQ240" s="152"/>
      <c r="AR240" s="152"/>
      <c r="AS240" s="152"/>
      <c r="AT240" s="152"/>
      <c r="AU240" s="152"/>
      <c r="AV240" s="152"/>
      <c r="AW240" s="152"/>
    </row>
    <row r="241" spans="8:49">
      <c r="H241" s="152"/>
      <c r="I241" s="152"/>
      <c r="J241" s="152"/>
      <c r="K241" s="152"/>
      <c r="L241" s="152"/>
      <c r="M241" s="152"/>
      <c r="N241" s="152"/>
      <c r="O241" s="152"/>
      <c r="P241" s="152"/>
      <c r="Q241" s="152"/>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c r="AU241" s="152"/>
      <c r="AV241" s="152"/>
      <c r="AW241" s="152"/>
    </row>
    <row r="242" spans="8:49">
      <c r="H242" s="152"/>
      <c r="I242" s="152"/>
      <c r="J242" s="152"/>
      <c r="K242" s="152"/>
      <c r="L242" s="152"/>
      <c r="M242" s="152"/>
      <c r="N242" s="152"/>
      <c r="O242" s="152"/>
      <c r="P242" s="152"/>
      <c r="Q242" s="152"/>
      <c r="R242" s="152"/>
      <c r="S242" s="152"/>
      <c r="T242" s="152"/>
      <c r="U242" s="152"/>
      <c r="V242" s="152"/>
      <c r="W242" s="152"/>
      <c r="X242" s="152"/>
      <c r="Y242" s="152"/>
      <c r="Z242" s="152"/>
      <c r="AA242" s="152"/>
      <c r="AB242" s="152"/>
      <c r="AC242" s="152"/>
      <c r="AD242" s="152"/>
      <c r="AE242" s="152"/>
      <c r="AF242" s="152"/>
      <c r="AG242" s="152"/>
      <c r="AH242" s="152"/>
      <c r="AI242" s="152"/>
      <c r="AJ242" s="152"/>
      <c r="AK242" s="152"/>
      <c r="AL242" s="152"/>
      <c r="AM242" s="152"/>
      <c r="AN242" s="152"/>
      <c r="AO242" s="152"/>
      <c r="AP242" s="152"/>
      <c r="AQ242" s="152"/>
      <c r="AR242" s="152"/>
      <c r="AS242" s="152"/>
      <c r="AT242" s="152"/>
      <c r="AU242" s="152"/>
      <c r="AV242" s="152"/>
      <c r="AW242" s="152"/>
    </row>
    <row r="243" spans="8:49">
      <c r="H243" s="152"/>
      <c r="I243" s="152"/>
      <c r="J243" s="152"/>
      <c r="K243" s="152"/>
      <c r="L243" s="152"/>
      <c r="M243" s="152"/>
      <c r="N243" s="152"/>
      <c r="O243" s="152"/>
      <c r="P243" s="152"/>
      <c r="Q243" s="152"/>
      <c r="R243" s="152"/>
      <c r="S243" s="152"/>
      <c r="T243" s="152"/>
      <c r="U243" s="152"/>
      <c r="V243" s="152"/>
      <c r="W243" s="152"/>
      <c r="X243" s="152"/>
      <c r="Y243" s="152"/>
      <c r="Z243" s="152"/>
      <c r="AA243" s="152"/>
      <c r="AB243" s="152"/>
      <c r="AC243" s="152"/>
      <c r="AD243" s="152"/>
      <c r="AE243" s="152"/>
      <c r="AF243" s="152"/>
      <c r="AG243" s="152"/>
      <c r="AH243" s="152"/>
      <c r="AI243" s="152"/>
      <c r="AJ243" s="152"/>
      <c r="AK243" s="152"/>
      <c r="AL243" s="152"/>
      <c r="AM243" s="152"/>
      <c r="AN243" s="152"/>
      <c r="AO243" s="152"/>
      <c r="AP243" s="152"/>
      <c r="AQ243" s="152"/>
      <c r="AR243" s="152"/>
      <c r="AS243" s="152"/>
      <c r="AT243" s="152"/>
      <c r="AU243" s="152"/>
      <c r="AV243" s="152"/>
      <c r="AW243" s="152"/>
    </row>
    <row r="244" spans="8:49">
      <c r="H244" s="152"/>
      <c r="I244" s="152"/>
      <c r="J244" s="152"/>
      <c r="K244" s="152"/>
      <c r="L244" s="152"/>
      <c r="M244" s="152"/>
      <c r="N244" s="152"/>
      <c r="O244" s="152"/>
      <c r="P244" s="152"/>
      <c r="Q244" s="152"/>
      <c r="R244" s="152"/>
      <c r="S244" s="152"/>
      <c r="T244" s="152"/>
      <c r="U244" s="152"/>
      <c r="V244" s="152"/>
      <c r="W244" s="152"/>
      <c r="X244" s="152"/>
      <c r="Y244" s="152"/>
      <c r="Z244" s="152"/>
      <c r="AA244" s="152"/>
      <c r="AB244" s="152"/>
      <c r="AC244" s="152"/>
      <c r="AD244" s="152"/>
      <c r="AE244" s="152"/>
      <c r="AF244" s="152"/>
      <c r="AG244" s="152"/>
      <c r="AH244" s="152"/>
      <c r="AI244" s="152"/>
      <c r="AJ244" s="152"/>
      <c r="AK244" s="152"/>
      <c r="AL244" s="152"/>
      <c r="AM244" s="152"/>
      <c r="AN244" s="152"/>
      <c r="AO244" s="152"/>
      <c r="AP244" s="152"/>
      <c r="AQ244" s="152"/>
      <c r="AR244" s="152"/>
      <c r="AS244" s="152"/>
      <c r="AT244" s="152"/>
      <c r="AU244" s="152"/>
      <c r="AV244" s="152"/>
      <c r="AW244" s="152"/>
    </row>
    <row r="245" spans="8:49">
      <c r="H245" s="152"/>
      <c r="I245" s="152"/>
      <c r="J245" s="152"/>
      <c r="K245" s="152"/>
      <c r="L245" s="152"/>
      <c r="M245" s="152"/>
      <c r="N245" s="152"/>
      <c r="O245" s="152"/>
      <c r="P245" s="152"/>
      <c r="Q245" s="152"/>
      <c r="R245" s="152"/>
      <c r="S245" s="152"/>
      <c r="T245" s="152"/>
      <c r="U245" s="152"/>
      <c r="V245" s="152"/>
      <c r="W245" s="152"/>
      <c r="X245" s="152"/>
      <c r="Y245" s="152"/>
      <c r="Z245" s="152"/>
      <c r="AA245" s="152"/>
      <c r="AB245" s="152"/>
      <c r="AC245" s="152"/>
      <c r="AD245" s="152"/>
      <c r="AE245" s="152"/>
      <c r="AF245" s="152"/>
      <c r="AG245" s="152"/>
      <c r="AH245" s="152"/>
      <c r="AI245" s="152"/>
      <c r="AJ245" s="152"/>
      <c r="AK245" s="152"/>
      <c r="AL245" s="152"/>
      <c r="AM245" s="152"/>
      <c r="AN245" s="152"/>
      <c r="AO245" s="152"/>
      <c r="AP245" s="152"/>
      <c r="AQ245" s="152"/>
      <c r="AR245" s="152"/>
      <c r="AS245" s="152"/>
      <c r="AT245" s="152"/>
      <c r="AU245" s="152"/>
      <c r="AV245" s="152"/>
      <c r="AW245" s="152"/>
    </row>
    <row r="246" spans="8:49">
      <c r="H246" s="152"/>
      <c r="I246" s="152"/>
      <c r="J246" s="152"/>
      <c r="K246" s="152"/>
      <c r="L246" s="152"/>
      <c r="M246" s="152"/>
      <c r="N246" s="152"/>
      <c r="O246" s="152"/>
      <c r="P246" s="152"/>
      <c r="Q246" s="152"/>
      <c r="R246" s="152"/>
      <c r="S246" s="152"/>
      <c r="T246" s="152"/>
      <c r="U246" s="152"/>
      <c r="V246" s="152"/>
      <c r="W246" s="152"/>
      <c r="X246" s="152"/>
      <c r="Y246" s="152"/>
      <c r="Z246" s="152"/>
      <c r="AA246" s="152"/>
      <c r="AB246" s="152"/>
      <c r="AC246" s="152"/>
      <c r="AD246" s="152"/>
      <c r="AE246" s="152"/>
      <c r="AF246" s="152"/>
      <c r="AG246" s="152"/>
      <c r="AH246" s="152"/>
      <c r="AI246" s="152"/>
      <c r="AJ246" s="152"/>
      <c r="AK246" s="152"/>
      <c r="AL246" s="152"/>
      <c r="AM246" s="152"/>
      <c r="AN246" s="152"/>
      <c r="AO246" s="152"/>
      <c r="AP246" s="152"/>
      <c r="AQ246" s="152"/>
      <c r="AR246" s="152"/>
      <c r="AS246" s="152"/>
      <c r="AT246" s="152"/>
      <c r="AU246" s="152"/>
      <c r="AV246" s="152"/>
      <c r="AW246" s="152"/>
    </row>
    <row r="247" spans="8:49">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row>
    <row r="248" spans="8:49">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row>
    <row r="249" spans="8:49">
      <c r="H249" s="152"/>
      <c r="I249" s="152"/>
      <c r="J249" s="152"/>
      <c r="K249" s="152"/>
      <c r="L249" s="152"/>
      <c r="M249" s="152"/>
      <c r="N249" s="152"/>
      <c r="O249" s="152"/>
      <c r="P249" s="152"/>
      <c r="Q249" s="152"/>
      <c r="R249" s="152"/>
      <c r="S249" s="152"/>
      <c r="T249" s="152"/>
      <c r="U249" s="152"/>
      <c r="V249" s="152"/>
      <c r="W249" s="152"/>
      <c r="X249" s="152"/>
      <c r="Y249" s="152"/>
      <c r="Z249" s="152"/>
      <c r="AA249" s="152"/>
      <c r="AB249" s="152"/>
      <c r="AC249" s="152"/>
      <c r="AD249" s="152"/>
      <c r="AE249" s="152"/>
      <c r="AF249" s="152"/>
      <c r="AG249" s="152"/>
      <c r="AH249" s="152"/>
      <c r="AI249" s="152"/>
      <c r="AJ249" s="152"/>
      <c r="AK249" s="152"/>
      <c r="AL249" s="152"/>
      <c r="AM249" s="152"/>
      <c r="AN249" s="152"/>
      <c r="AO249" s="152"/>
      <c r="AP249" s="152"/>
      <c r="AQ249" s="152"/>
      <c r="AR249" s="152"/>
      <c r="AS249" s="152"/>
      <c r="AT249" s="152"/>
      <c r="AU249" s="152"/>
      <c r="AV249" s="152"/>
      <c r="AW249" s="152"/>
    </row>
    <row r="250" spans="8:49">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row>
    <row r="251" spans="8:49">
      <c r="H251" s="152"/>
      <c r="I251" s="152"/>
      <c r="J251" s="152"/>
      <c r="K251" s="152"/>
      <c r="L251" s="152"/>
      <c r="M251" s="152"/>
      <c r="N251" s="152"/>
      <c r="O251" s="152"/>
      <c r="P251" s="152"/>
      <c r="Q251" s="152"/>
      <c r="R251" s="152"/>
      <c r="S251" s="152"/>
      <c r="T251" s="152"/>
      <c r="U251" s="152"/>
      <c r="V251" s="152"/>
      <c r="W251" s="152"/>
      <c r="X251" s="152"/>
      <c r="Y251" s="152"/>
      <c r="Z251" s="152"/>
      <c r="AA251" s="152"/>
      <c r="AB251" s="152"/>
      <c r="AC251" s="152"/>
      <c r="AD251" s="152"/>
      <c r="AE251" s="152"/>
      <c r="AF251" s="152"/>
      <c r="AG251" s="152"/>
      <c r="AH251" s="152"/>
      <c r="AI251" s="152"/>
      <c r="AJ251" s="152"/>
      <c r="AK251" s="152"/>
      <c r="AL251" s="152"/>
      <c r="AM251" s="152"/>
      <c r="AN251" s="152"/>
      <c r="AO251" s="152"/>
      <c r="AP251" s="152"/>
      <c r="AQ251" s="152"/>
      <c r="AR251" s="152"/>
      <c r="AS251" s="152"/>
      <c r="AT251" s="152"/>
      <c r="AU251" s="152"/>
      <c r="AV251" s="152"/>
      <c r="AW251" s="152"/>
    </row>
    <row r="252" spans="8:49">
      <c r="H252" s="152"/>
      <c r="I252" s="152"/>
      <c r="J252" s="152"/>
      <c r="K252" s="152"/>
      <c r="L252" s="152"/>
      <c r="M252" s="152"/>
      <c r="N252" s="152"/>
      <c r="O252" s="152"/>
      <c r="P252" s="152"/>
      <c r="Q252" s="152"/>
      <c r="R252" s="152"/>
      <c r="S252" s="152"/>
      <c r="T252" s="152"/>
      <c r="U252" s="152"/>
      <c r="V252" s="152"/>
      <c r="W252" s="152"/>
      <c r="X252" s="152"/>
      <c r="Y252" s="152"/>
      <c r="Z252" s="152"/>
      <c r="AA252" s="152"/>
      <c r="AB252" s="152"/>
      <c r="AC252" s="152"/>
      <c r="AD252" s="152"/>
      <c r="AE252" s="152"/>
      <c r="AF252" s="152"/>
      <c r="AG252" s="152"/>
      <c r="AH252" s="152"/>
      <c r="AI252" s="152"/>
      <c r="AJ252" s="152"/>
      <c r="AK252" s="152"/>
      <c r="AL252" s="152"/>
      <c r="AM252" s="152"/>
      <c r="AN252" s="152"/>
      <c r="AO252" s="152"/>
      <c r="AP252" s="152"/>
      <c r="AQ252" s="152"/>
      <c r="AR252" s="152"/>
      <c r="AS252" s="152"/>
      <c r="AT252" s="152"/>
      <c r="AU252" s="152"/>
      <c r="AV252" s="152"/>
      <c r="AW252" s="152"/>
    </row>
    <row r="253" spans="8:49">
      <c r="H253" s="152"/>
      <c r="I253" s="152"/>
      <c r="J253" s="152"/>
      <c r="K253" s="152"/>
      <c r="L253" s="152"/>
      <c r="M253" s="152"/>
      <c r="N253" s="152"/>
      <c r="O253" s="152"/>
      <c r="P253" s="152"/>
      <c r="Q253" s="152"/>
      <c r="R253" s="152"/>
      <c r="S253" s="152"/>
      <c r="T253" s="152"/>
      <c r="U253" s="152"/>
      <c r="V253" s="152"/>
      <c r="W253" s="152"/>
      <c r="X253" s="152"/>
      <c r="Y253" s="152"/>
      <c r="Z253" s="152"/>
      <c r="AA253" s="152"/>
      <c r="AB253" s="152"/>
      <c r="AC253" s="152"/>
      <c r="AD253" s="152"/>
      <c r="AE253" s="152"/>
      <c r="AF253" s="152"/>
      <c r="AG253" s="152"/>
      <c r="AH253" s="152"/>
      <c r="AI253" s="152"/>
      <c r="AJ253" s="152"/>
      <c r="AK253" s="152"/>
      <c r="AL253" s="152"/>
      <c r="AM253" s="152"/>
      <c r="AN253" s="152"/>
      <c r="AO253" s="152"/>
      <c r="AP253" s="152"/>
      <c r="AQ253" s="152"/>
      <c r="AR253" s="152"/>
      <c r="AS253" s="152"/>
      <c r="AT253" s="152"/>
      <c r="AU253" s="152"/>
      <c r="AV253" s="152"/>
      <c r="AW253" s="152"/>
    </row>
    <row r="254" spans="8:49">
      <c r="H254" s="152"/>
      <c r="I254" s="152"/>
      <c r="J254" s="152"/>
      <c r="K254" s="152"/>
      <c r="L254" s="152"/>
      <c r="M254" s="152"/>
      <c r="N254" s="152"/>
      <c r="O254" s="152"/>
      <c r="P254" s="152"/>
      <c r="Q254" s="152"/>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c r="AU254" s="152"/>
      <c r="AV254" s="152"/>
      <c r="AW254" s="152"/>
    </row>
    <row r="255" spans="8:49">
      <c r="H255" s="152"/>
      <c r="I255" s="152"/>
      <c r="J255" s="152"/>
      <c r="K255" s="152"/>
      <c r="L255" s="152"/>
      <c r="M255" s="152"/>
      <c r="N255" s="152"/>
      <c r="O255" s="152"/>
      <c r="P255" s="152"/>
      <c r="Q255" s="152"/>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c r="AU255" s="152"/>
      <c r="AV255" s="152"/>
      <c r="AW255" s="152"/>
    </row>
    <row r="256" spans="8:49">
      <c r="H256" s="152"/>
      <c r="I256" s="152"/>
      <c r="J256" s="152"/>
      <c r="K256" s="152"/>
      <c r="L256" s="152"/>
      <c r="M256" s="152"/>
      <c r="N256" s="152"/>
      <c r="O256" s="152"/>
      <c r="P256" s="152"/>
      <c r="Q256" s="152"/>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row>
    <row r="257" spans="8:49">
      <c r="H257" s="152"/>
      <c r="I257" s="152"/>
      <c r="J257" s="152"/>
      <c r="K257" s="152"/>
      <c r="L257" s="152"/>
      <c r="M257" s="152"/>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c r="AO257" s="152"/>
      <c r="AP257" s="152"/>
      <c r="AQ257" s="152"/>
      <c r="AR257" s="152"/>
      <c r="AS257" s="152"/>
      <c r="AT257" s="152"/>
      <c r="AU257" s="152"/>
      <c r="AV257" s="152"/>
      <c r="AW257" s="152"/>
    </row>
    <row r="258" spans="8:49">
      <c r="H258" s="152"/>
      <c r="I258" s="152"/>
      <c r="J258" s="152"/>
      <c r="K258" s="152"/>
      <c r="L258" s="152"/>
      <c r="M258" s="152"/>
      <c r="N258" s="152"/>
      <c r="O258" s="152"/>
      <c r="P258" s="152"/>
      <c r="Q258" s="152"/>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c r="AO258" s="152"/>
      <c r="AP258" s="152"/>
      <c r="AQ258" s="152"/>
      <c r="AR258" s="152"/>
      <c r="AS258" s="152"/>
      <c r="AT258" s="152"/>
      <c r="AU258" s="152"/>
      <c r="AV258" s="152"/>
      <c r="AW258" s="152"/>
    </row>
    <row r="259" spans="8:49">
      <c r="H259" s="152"/>
      <c r="I259" s="152"/>
      <c r="J259" s="152"/>
      <c r="K259" s="152"/>
      <c r="L259" s="152"/>
      <c r="M259" s="152"/>
      <c r="N259" s="152"/>
      <c r="O259" s="152"/>
      <c r="P259" s="152"/>
      <c r="Q259" s="152"/>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c r="AU259" s="152"/>
      <c r="AV259" s="152"/>
      <c r="AW259" s="152"/>
    </row>
    <row r="260" spans="8:49">
      <c r="H260" s="152"/>
      <c r="I260" s="152"/>
      <c r="J260" s="152"/>
      <c r="K260" s="152"/>
      <c r="L260" s="152"/>
      <c r="M260" s="152"/>
      <c r="N260" s="152"/>
      <c r="O260" s="152"/>
      <c r="P260" s="152"/>
      <c r="Q260" s="152"/>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c r="AO260" s="152"/>
      <c r="AP260" s="152"/>
      <c r="AQ260" s="152"/>
      <c r="AR260" s="152"/>
      <c r="AS260" s="152"/>
      <c r="AT260" s="152"/>
      <c r="AU260" s="152"/>
      <c r="AV260" s="152"/>
      <c r="AW260" s="152"/>
    </row>
    <row r="261" spans="8:49">
      <c r="H261" s="152"/>
      <c r="I261" s="152"/>
      <c r="J261" s="152"/>
      <c r="K261" s="152"/>
      <c r="L261" s="152"/>
      <c r="M261" s="152"/>
      <c r="N261" s="152"/>
      <c r="O261" s="152"/>
      <c r="P261" s="152"/>
      <c r="Q261" s="152"/>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row>
    <row r="262" spans="8:49">
      <c r="H262" s="152"/>
      <c r="I262" s="152"/>
      <c r="J262" s="152"/>
      <c r="K262" s="152"/>
      <c r="L262" s="152"/>
      <c r="M262" s="152"/>
      <c r="N262" s="152"/>
      <c r="O262" s="152"/>
      <c r="P262" s="152"/>
      <c r="Q262" s="152"/>
      <c r="R262" s="152"/>
      <c r="S262" s="152"/>
      <c r="T262" s="152"/>
      <c r="U262" s="152"/>
      <c r="V262" s="152"/>
      <c r="W262" s="152"/>
      <c r="X262" s="152"/>
      <c r="Y262" s="152"/>
      <c r="Z262" s="152"/>
      <c r="AA262" s="152"/>
      <c r="AB262" s="152"/>
      <c r="AC262" s="152"/>
      <c r="AD262" s="152"/>
      <c r="AE262" s="152"/>
      <c r="AF262" s="152"/>
      <c r="AG262" s="152"/>
      <c r="AH262" s="152"/>
      <c r="AI262" s="152"/>
      <c r="AJ262" s="152"/>
      <c r="AK262" s="152"/>
      <c r="AL262" s="152"/>
      <c r="AM262" s="152"/>
      <c r="AN262" s="152"/>
      <c r="AO262" s="152"/>
      <c r="AP262" s="152"/>
      <c r="AQ262" s="152"/>
      <c r="AR262" s="152"/>
      <c r="AS262" s="152"/>
      <c r="AT262" s="152"/>
      <c r="AU262" s="152"/>
      <c r="AV262" s="152"/>
      <c r="AW262" s="152"/>
    </row>
    <row r="263" spans="8:49">
      <c r="H263" s="152"/>
      <c r="I263" s="152"/>
      <c r="J263" s="152"/>
      <c r="K263" s="152"/>
      <c r="L263" s="152"/>
      <c r="M263" s="152"/>
      <c r="N263" s="152"/>
      <c r="O263" s="152"/>
      <c r="P263" s="152"/>
      <c r="Q263" s="152"/>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c r="AO263" s="152"/>
      <c r="AP263" s="152"/>
      <c r="AQ263" s="152"/>
      <c r="AR263" s="152"/>
      <c r="AS263" s="152"/>
      <c r="AT263" s="152"/>
      <c r="AU263" s="152"/>
      <c r="AV263" s="152"/>
      <c r="AW263" s="152"/>
    </row>
    <row r="264" spans="8:49">
      <c r="H264" s="152"/>
      <c r="I264" s="152"/>
      <c r="J264" s="152"/>
      <c r="K264" s="152"/>
      <c r="L264" s="152"/>
      <c r="M264" s="152"/>
      <c r="N264" s="152"/>
      <c r="O264" s="152"/>
      <c r="P264" s="152"/>
      <c r="Q264" s="152"/>
      <c r="R264" s="152"/>
      <c r="S264" s="152"/>
      <c r="T264" s="152"/>
      <c r="U264" s="152"/>
      <c r="V264" s="152"/>
      <c r="W264" s="152"/>
      <c r="X264" s="152"/>
      <c r="Y264" s="152"/>
      <c r="Z264" s="152"/>
      <c r="AA264" s="152"/>
      <c r="AB264" s="152"/>
      <c r="AC264" s="152"/>
      <c r="AD264" s="152"/>
      <c r="AE264" s="152"/>
      <c r="AF264" s="152"/>
      <c r="AG264" s="152"/>
      <c r="AH264" s="152"/>
      <c r="AI264" s="152"/>
      <c r="AJ264" s="152"/>
      <c r="AK264" s="152"/>
      <c r="AL264" s="152"/>
      <c r="AM264" s="152"/>
      <c r="AN264" s="152"/>
      <c r="AO264" s="152"/>
      <c r="AP264" s="152"/>
      <c r="AQ264" s="152"/>
      <c r="AR264" s="152"/>
      <c r="AS264" s="152"/>
      <c r="AT264" s="152"/>
      <c r="AU264" s="152"/>
      <c r="AV264" s="152"/>
      <c r="AW264" s="152"/>
    </row>
    <row r="265" spans="8:49">
      <c r="H265" s="152"/>
      <c r="I265" s="152"/>
      <c r="J265" s="152"/>
      <c r="K265" s="152"/>
      <c r="L265" s="152"/>
      <c r="M265" s="152"/>
      <c r="N265" s="152"/>
      <c r="O265" s="152"/>
      <c r="P265" s="152"/>
      <c r="Q265" s="152"/>
      <c r="R265" s="152"/>
      <c r="S265" s="152"/>
      <c r="T265" s="152"/>
      <c r="U265" s="152"/>
      <c r="V265" s="152"/>
      <c r="W265" s="152"/>
      <c r="X265" s="152"/>
      <c r="Y265" s="152"/>
      <c r="Z265" s="152"/>
      <c r="AA265" s="152"/>
      <c r="AB265" s="152"/>
      <c r="AC265" s="152"/>
      <c r="AD265" s="152"/>
      <c r="AE265" s="152"/>
      <c r="AF265" s="152"/>
      <c r="AG265" s="152"/>
      <c r="AH265" s="152"/>
      <c r="AI265" s="152"/>
      <c r="AJ265" s="152"/>
      <c r="AK265" s="152"/>
      <c r="AL265" s="152"/>
      <c r="AM265" s="152"/>
      <c r="AN265" s="152"/>
      <c r="AO265" s="152"/>
      <c r="AP265" s="152"/>
      <c r="AQ265" s="152"/>
      <c r="AR265" s="152"/>
      <c r="AS265" s="152"/>
      <c r="AT265" s="152"/>
      <c r="AU265" s="152"/>
      <c r="AV265" s="152"/>
      <c r="AW265" s="152"/>
    </row>
    <row r="266" spans="8:49">
      <c r="H266" s="152"/>
      <c r="I266" s="152"/>
      <c r="J266" s="152"/>
      <c r="K266" s="152"/>
      <c r="L266" s="152"/>
      <c r="M266" s="152"/>
      <c r="N266" s="152"/>
      <c r="O266" s="152"/>
      <c r="P266" s="152"/>
      <c r="Q266" s="152"/>
      <c r="R266" s="152"/>
      <c r="S266" s="152"/>
      <c r="T266" s="152"/>
      <c r="U266" s="152"/>
      <c r="V266" s="152"/>
      <c r="W266" s="152"/>
      <c r="X266" s="152"/>
      <c r="Y266" s="152"/>
      <c r="Z266" s="152"/>
      <c r="AA266" s="152"/>
      <c r="AB266" s="152"/>
      <c r="AC266" s="152"/>
      <c r="AD266" s="152"/>
      <c r="AE266" s="152"/>
      <c r="AF266" s="152"/>
      <c r="AG266" s="152"/>
      <c r="AH266" s="152"/>
      <c r="AI266" s="152"/>
      <c r="AJ266" s="152"/>
      <c r="AK266" s="152"/>
      <c r="AL266" s="152"/>
      <c r="AM266" s="152"/>
      <c r="AN266" s="152"/>
      <c r="AO266" s="152"/>
      <c r="AP266" s="152"/>
      <c r="AQ266" s="152"/>
      <c r="AR266" s="152"/>
      <c r="AS266" s="152"/>
      <c r="AT266" s="152"/>
      <c r="AU266" s="152"/>
      <c r="AV266" s="152"/>
      <c r="AW266" s="152"/>
    </row>
    <row r="267" spans="8:49">
      <c r="H267" s="152"/>
      <c r="I267" s="152"/>
      <c r="J267" s="152"/>
      <c r="K267" s="152"/>
      <c r="L267" s="152"/>
      <c r="M267" s="152"/>
      <c r="N267" s="152"/>
      <c r="O267" s="152"/>
      <c r="P267" s="152"/>
      <c r="Q267" s="152"/>
      <c r="R267" s="152"/>
      <c r="S267" s="152"/>
      <c r="T267" s="152"/>
      <c r="U267" s="152"/>
      <c r="V267" s="152"/>
      <c r="W267" s="152"/>
      <c r="X267" s="152"/>
      <c r="Y267" s="152"/>
      <c r="Z267" s="152"/>
      <c r="AA267" s="152"/>
      <c r="AB267" s="152"/>
      <c r="AC267" s="152"/>
      <c r="AD267" s="152"/>
      <c r="AE267" s="152"/>
      <c r="AF267" s="152"/>
      <c r="AG267" s="152"/>
      <c r="AH267" s="152"/>
      <c r="AI267" s="152"/>
      <c r="AJ267" s="152"/>
      <c r="AK267" s="152"/>
      <c r="AL267" s="152"/>
      <c r="AM267" s="152"/>
      <c r="AN267" s="152"/>
      <c r="AO267" s="152"/>
      <c r="AP267" s="152"/>
      <c r="AQ267" s="152"/>
      <c r="AR267" s="152"/>
      <c r="AS267" s="152"/>
      <c r="AT267" s="152"/>
      <c r="AU267" s="152"/>
      <c r="AV267" s="152"/>
      <c r="AW267" s="152"/>
    </row>
    <row r="268" spans="8:49">
      <c r="H268" s="152"/>
      <c r="I268" s="152"/>
      <c r="J268" s="152"/>
      <c r="K268" s="152"/>
      <c r="L268" s="152"/>
      <c r="M268" s="152"/>
      <c r="N268" s="152"/>
      <c r="O268" s="152"/>
      <c r="P268" s="152"/>
      <c r="Q268" s="152"/>
      <c r="R268" s="152"/>
      <c r="S268" s="152"/>
      <c r="T268" s="152"/>
      <c r="U268" s="152"/>
      <c r="V268" s="152"/>
      <c r="W268" s="152"/>
      <c r="X268" s="152"/>
      <c r="Y268" s="152"/>
      <c r="Z268" s="152"/>
      <c r="AA268" s="152"/>
      <c r="AB268" s="152"/>
      <c r="AC268" s="152"/>
      <c r="AD268" s="152"/>
      <c r="AE268" s="152"/>
      <c r="AF268" s="152"/>
      <c r="AG268" s="152"/>
      <c r="AH268" s="152"/>
      <c r="AI268" s="152"/>
      <c r="AJ268" s="152"/>
      <c r="AK268" s="152"/>
      <c r="AL268" s="152"/>
      <c r="AM268" s="152"/>
      <c r="AN268" s="152"/>
      <c r="AO268" s="152"/>
      <c r="AP268" s="152"/>
      <c r="AQ268" s="152"/>
      <c r="AR268" s="152"/>
      <c r="AS268" s="152"/>
      <c r="AT268" s="152"/>
      <c r="AU268" s="152"/>
      <c r="AV268" s="152"/>
      <c r="AW268" s="152"/>
    </row>
    <row r="269" spans="8:49">
      <c r="H269" s="152"/>
      <c r="I269" s="152"/>
      <c r="J269" s="152"/>
      <c r="K269" s="152"/>
      <c r="L269" s="152"/>
      <c r="M269" s="152"/>
      <c r="N269" s="152"/>
      <c r="O269" s="152"/>
      <c r="P269" s="152"/>
      <c r="Q269" s="152"/>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c r="AW269" s="152"/>
    </row>
    <row r="270" spans="8:49">
      <c r="H270" s="152"/>
      <c r="I270" s="152"/>
      <c r="J270" s="152"/>
      <c r="K270" s="152"/>
      <c r="L270" s="152"/>
      <c r="M270" s="152"/>
      <c r="N270" s="152"/>
      <c r="O270" s="152"/>
      <c r="P270" s="152"/>
      <c r="Q270" s="152"/>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row>
    <row r="271" spans="8:49">
      <c r="H271" s="152"/>
      <c r="I271" s="152"/>
      <c r="J271" s="152"/>
      <c r="K271" s="152"/>
      <c r="L271" s="152"/>
      <c r="M271" s="152"/>
      <c r="N271" s="152"/>
      <c r="O271" s="152"/>
      <c r="P271" s="152"/>
      <c r="Q271" s="152"/>
      <c r="R271" s="152"/>
      <c r="S271" s="152"/>
      <c r="T271" s="152"/>
      <c r="U271" s="152"/>
      <c r="V271" s="152"/>
      <c r="W271" s="152"/>
      <c r="X271" s="152"/>
      <c r="Y271" s="152"/>
      <c r="Z271" s="152"/>
      <c r="AA271" s="152"/>
      <c r="AB271" s="152"/>
      <c r="AC271" s="152"/>
      <c r="AD271" s="152"/>
      <c r="AE271" s="152"/>
      <c r="AF271" s="152"/>
      <c r="AG271" s="152"/>
      <c r="AH271" s="152"/>
      <c r="AI271" s="152"/>
      <c r="AJ271" s="152"/>
      <c r="AK271" s="152"/>
      <c r="AL271" s="152"/>
      <c r="AM271" s="152"/>
      <c r="AN271" s="152"/>
      <c r="AO271" s="152"/>
      <c r="AP271" s="152"/>
      <c r="AQ271" s="152"/>
      <c r="AR271" s="152"/>
      <c r="AS271" s="152"/>
      <c r="AT271" s="152"/>
      <c r="AU271" s="152"/>
      <c r="AV271" s="152"/>
      <c r="AW271" s="152"/>
    </row>
    <row r="272" spans="8:49">
      <c r="H272" s="152"/>
      <c r="I272" s="152"/>
      <c r="J272" s="152"/>
      <c r="K272" s="152"/>
      <c r="L272" s="152"/>
      <c r="M272" s="152"/>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2"/>
      <c r="AK272" s="152"/>
      <c r="AL272" s="152"/>
      <c r="AM272" s="152"/>
      <c r="AN272" s="152"/>
      <c r="AO272" s="152"/>
      <c r="AP272" s="152"/>
      <c r="AQ272" s="152"/>
      <c r="AR272" s="152"/>
      <c r="AS272" s="152"/>
      <c r="AT272" s="152"/>
      <c r="AU272" s="152"/>
      <c r="AV272" s="152"/>
      <c r="AW272" s="152"/>
    </row>
    <row r="273" spans="8:49">
      <c r="H273" s="152"/>
      <c r="I273" s="152"/>
      <c r="J273" s="152"/>
      <c r="K273" s="152"/>
      <c r="L273" s="152"/>
      <c r="M273" s="152"/>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2"/>
      <c r="AK273" s="152"/>
      <c r="AL273" s="152"/>
      <c r="AM273" s="152"/>
      <c r="AN273" s="152"/>
      <c r="AO273" s="152"/>
      <c r="AP273" s="152"/>
      <c r="AQ273" s="152"/>
      <c r="AR273" s="152"/>
      <c r="AS273" s="152"/>
      <c r="AT273" s="152"/>
      <c r="AU273" s="152"/>
      <c r="AV273" s="152"/>
      <c r="AW273" s="152"/>
    </row>
    <row r="274" spans="8:49">
      <c r="H274" s="152"/>
      <c r="I274" s="152"/>
      <c r="J274" s="152"/>
      <c r="K274" s="152"/>
      <c r="L274" s="152"/>
      <c r="M274" s="152"/>
      <c r="N274" s="152"/>
      <c r="O274" s="152"/>
      <c r="P274" s="152"/>
      <c r="Q274" s="152"/>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row>
    <row r="275" spans="8:49">
      <c r="H275" s="152"/>
      <c r="I275" s="152"/>
      <c r="J275" s="152"/>
      <c r="K275" s="152"/>
      <c r="L275" s="152"/>
      <c r="M275" s="152"/>
      <c r="N275" s="152"/>
      <c r="O275" s="152"/>
      <c r="P275" s="152"/>
      <c r="Q275" s="152"/>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c r="AO275" s="152"/>
      <c r="AP275" s="152"/>
      <c r="AQ275" s="152"/>
      <c r="AR275" s="152"/>
      <c r="AS275" s="152"/>
      <c r="AT275" s="152"/>
      <c r="AU275" s="152"/>
      <c r="AV275" s="152"/>
      <c r="AW275" s="152"/>
    </row>
    <row r="276" spans="8:49">
      <c r="H276" s="152"/>
      <c r="I276" s="152"/>
      <c r="J276" s="152"/>
      <c r="K276" s="152"/>
      <c r="L276" s="152"/>
      <c r="M276" s="152"/>
      <c r="N276" s="152"/>
      <c r="O276" s="152"/>
      <c r="P276" s="152"/>
      <c r="Q276" s="152"/>
      <c r="R276" s="152"/>
      <c r="S276" s="152"/>
      <c r="T276" s="152"/>
      <c r="U276" s="152"/>
      <c r="V276" s="152"/>
      <c r="W276" s="152"/>
      <c r="X276" s="152"/>
      <c r="Y276" s="152"/>
      <c r="Z276" s="152"/>
      <c r="AA276" s="152"/>
      <c r="AB276" s="152"/>
      <c r="AC276" s="152"/>
      <c r="AD276" s="152"/>
      <c r="AE276" s="152"/>
      <c r="AF276" s="152"/>
      <c r="AG276" s="152"/>
      <c r="AH276" s="152"/>
      <c r="AI276" s="152"/>
      <c r="AJ276" s="152"/>
      <c r="AK276" s="152"/>
      <c r="AL276" s="152"/>
      <c r="AM276" s="152"/>
      <c r="AN276" s="152"/>
      <c r="AO276" s="152"/>
      <c r="AP276" s="152"/>
      <c r="AQ276" s="152"/>
      <c r="AR276" s="152"/>
      <c r="AS276" s="152"/>
      <c r="AT276" s="152"/>
      <c r="AU276" s="152"/>
      <c r="AV276" s="152"/>
      <c r="AW276" s="152"/>
    </row>
    <row r="277" spans="8:49">
      <c r="H277" s="152"/>
      <c r="I277" s="152"/>
      <c r="J277" s="152"/>
      <c r="K277" s="152"/>
      <c r="L277" s="152"/>
      <c r="M277" s="152"/>
      <c r="N277" s="152"/>
      <c r="O277" s="152"/>
      <c r="P277" s="152"/>
      <c r="Q277" s="152"/>
      <c r="R277" s="152"/>
      <c r="S277" s="152"/>
      <c r="T277" s="152"/>
      <c r="U277" s="152"/>
      <c r="V277" s="152"/>
      <c r="W277" s="152"/>
      <c r="X277" s="152"/>
      <c r="Y277" s="152"/>
      <c r="Z277" s="152"/>
      <c r="AA277" s="152"/>
      <c r="AB277" s="152"/>
      <c r="AC277" s="152"/>
      <c r="AD277" s="152"/>
      <c r="AE277" s="152"/>
      <c r="AF277" s="152"/>
      <c r="AG277" s="152"/>
      <c r="AH277" s="152"/>
      <c r="AI277" s="152"/>
      <c r="AJ277" s="152"/>
      <c r="AK277" s="152"/>
      <c r="AL277" s="152"/>
      <c r="AM277" s="152"/>
      <c r="AN277" s="152"/>
      <c r="AO277" s="152"/>
      <c r="AP277" s="152"/>
      <c r="AQ277" s="152"/>
      <c r="AR277" s="152"/>
      <c r="AS277" s="152"/>
      <c r="AT277" s="152"/>
      <c r="AU277" s="152"/>
      <c r="AV277" s="152"/>
      <c r="AW277" s="152"/>
    </row>
    <row r="278" spans="8:49">
      <c r="H278" s="152"/>
      <c r="I278" s="152"/>
      <c r="J278" s="152"/>
      <c r="K278" s="152"/>
      <c r="L278" s="152"/>
      <c r="M278" s="152"/>
      <c r="N278" s="152"/>
      <c r="O278" s="152"/>
      <c r="P278" s="152"/>
      <c r="Q278" s="152"/>
      <c r="R278" s="152"/>
      <c r="S278" s="152"/>
      <c r="T278" s="152"/>
      <c r="U278" s="152"/>
      <c r="V278" s="152"/>
      <c r="W278" s="152"/>
      <c r="X278" s="152"/>
      <c r="Y278" s="152"/>
      <c r="Z278" s="152"/>
      <c r="AA278" s="152"/>
      <c r="AB278" s="152"/>
      <c r="AC278" s="152"/>
      <c r="AD278" s="152"/>
      <c r="AE278" s="152"/>
      <c r="AF278" s="152"/>
      <c r="AG278" s="152"/>
      <c r="AH278" s="152"/>
      <c r="AI278" s="152"/>
      <c r="AJ278" s="152"/>
      <c r="AK278" s="152"/>
      <c r="AL278" s="152"/>
      <c r="AM278" s="152"/>
      <c r="AN278" s="152"/>
      <c r="AO278" s="152"/>
      <c r="AP278" s="152"/>
      <c r="AQ278" s="152"/>
      <c r="AR278" s="152"/>
      <c r="AS278" s="152"/>
      <c r="AT278" s="152"/>
      <c r="AU278" s="152"/>
      <c r="AV278" s="152"/>
      <c r="AW278" s="152"/>
    </row>
    <row r="279" spans="8:49">
      <c r="H279" s="152"/>
      <c r="I279" s="152"/>
      <c r="J279" s="152"/>
      <c r="K279" s="152"/>
      <c r="L279" s="152"/>
      <c r="M279" s="152"/>
      <c r="N279" s="152"/>
      <c r="O279" s="152"/>
      <c r="P279" s="152"/>
      <c r="Q279" s="152"/>
      <c r="R279" s="152"/>
      <c r="S279" s="152"/>
      <c r="T279" s="152"/>
      <c r="U279" s="152"/>
      <c r="V279" s="152"/>
      <c r="W279" s="152"/>
      <c r="X279" s="152"/>
      <c r="Y279" s="152"/>
      <c r="Z279" s="152"/>
      <c r="AA279" s="152"/>
      <c r="AB279" s="152"/>
      <c r="AC279" s="152"/>
      <c r="AD279" s="152"/>
      <c r="AE279" s="152"/>
      <c r="AF279" s="152"/>
      <c r="AG279" s="152"/>
      <c r="AH279" s="152"/>
      <c r="AI279" s="152"/>
      <c r="AJ279" s="152"/>
      <c r="AK279" s="152"/>
      <c r="AL279" s="152"/>
      <c r="AM279" s="152"/>
      <c r="AN279" s="152"/>
      <c r="AO279" s="152"/>
      <c r="AP279" s="152"/>
      <c r="AQ279" s="152"/>
      <c r="AR279" s="152"/>
      <c r="AS279" s="152"/>
      <c r="AT279" s="152"/>
      <c r="AU279" s="152"/>
      <c r="AV279" s="152"/>
      <c r="AW279" s="152"/>
    </row>
    <row r="280" spans="8:49">
      <c r="H280" s="152"/>
      <c r="I280" s="152"/>
      <c r="J280" s="152"/>
      <c r="K280" s="152"/>
      <c r="L280" s="152"/>
      <c r="M280" s="152"/>
      <c r="N280" s="152"/>
      <c r="O280" s="152"/>
      <c r="P280" s="152"/>
      <c r="Q280" s="152"/>
      <c r="R280" s="152"/>
      <c r="S280" s="152"/>
      <c r="T280" s="152"/>
      <c r="U280" s="152"/>
      <c r="V280" s="152"/>
      <c r="W280" s="152"/>
      <c r="X280" s="152"/>
      <c r="Y280" s="152"/>
      <c r="Z280" s="152"/>
      <c r="AA280" s="152"/>
      <c r="AB280" s="152"/>
      <c r="AC280" s="152"/>
      <c r="AD280" s="152"/>
      <c r="AE280" s="152"/>
      <c r="AF280" s="152"/>
      <c r="AG280" s="152"/>
      <c r="AH280" s="152"/>
      <c r="AI280" s="152"/>
      <c r="AJ280" s="152"/>
      <c r="AK280" s="152"/>
      <c r="AL280" s="152"/>
      <c r="AM280" s="152"/>
      <c r="AN280" s="152"/>
      <c r="AO280" s="152"/>
      <c r="AP280" s="152"/>
      <c r="AQ280" s="152"/>
      <c r="AR280" s="152"/>
      <c r="AS280" s="152"/>
      <c r="AT280" s="152"/>
      <c r="AU280" s="152"/>
      <c r="AV280" s="152"/>
      <c r="AW280" s="152"/>
    </row>
    <row r="281" spans="8:49">
      <c r="H281" s="152"/>
      <c r="I281" s="152"/>
      <c r="J281" s="152"/>
      <c r="K281" s="152"/>
      <c r="L281" s="152"/>
      <c r="M281" s="152"/>
      <c r="N281" s="152"/>
      <c r="O281" s="152"/>
      <c r="P281" s="152"/>
      <c r="Q281" s="152"/>
      <c r="R281" s="152"/>
      <c r="S281" s="152"/>
      <c r="T281" s="152"/>
      <c r="U281" s="152"/>
      <c r="V281" s="152"/>
      <c r="W281" s="152"/>
      <c r="X281" s="152"/>
      <c r="Y281" s="152"/>
      <c r="Z281" s="152"/>
      <c r="AA281" s="152"/>
      <c r="AB281" s="152"/>
      <c r="AC281" s="152"/>
      <c r="AD281" s="152"/>
      <c r="AE281" s="152"/>
      <c r="AF281" s="152"/>
      <c r="AG281" s="152"/>
      <c r="AH281" s="152"/>
      <c r="AI281" s="152"/>
      <c r="AJ281" s="152"/>
      <c r="AK281" s="152"/>
      <c r="AL281" s="152"/>
      <c r="AM281" s="152"/>
      <c r="AN281" s="152"/>
      <c r="AO281" s="152"/>
      <c r="AP281" s="152"/>
      <c r="AQ281" s="152"/>
      <c r="AR281" s="152"/>
      <c r="AS281" s="152"/>
      <c r="AT281" s="152"/>
      <c r="AU281" s="152"/>
      <c r="AV281" s="152"/>
      <c r="AW281" s="152"/>
    </row>
    <row r="282" spans="8:49">
      <c r="H282" s="152"/>
      <c r="I282" s="152"/>
      <c r="J282" s="152"/>
      <c r="K282" s="152"/>
      <c r="L282" s="152"/>
      <c r="M282" s="152"/>
      <c r="N282" s="152"/>
      <c r="O282" s="152"/>
      <c r="P282" s="152"/>
      <c r="Q282" s="152"/>
      <c r="R282" s="152"/>
      <c r="S282" s="152"/>
      <c r="T282" s="152"/>
      <c r="U282" s="152"/>
      <c r="V282" s="152"/>
      <c r="W282" s="152"/>
      <c r="X282" s="152"/>
      <c r="Y282" s="152"/>
      <c r="Z282" s="152"/>
      <c r="AA282" s="152"/>
      <c r="AB282" s="152"/>
      <c r="AC282" s="152"/>
      <c r="AD282" s="152"/>
      <c r="AE282" s="152"/>
      <c r="AF282" s="152"/>
      <c r="AG282" s="152"/>
      <c r="AH282" s="152"/>
      <c r="AI282" s="152"/>
      <c r="AJ282" s="152"/>
      <c r="AK282" s="152"/>
      <c r="AL282" s="152"/>
      <c r="AM282" s="152"/>
      <c r="AN282" s="152"/>
      <c r="AO282" s="152"/>
      <c r="AP282" s="152"/>
      <c r="AQ282" s="152"/>
      <c r="AR282" s="152"/>
      <c r="AS282" s="152"/>
      <c r="AT282" s="152"/>
      <c r="AU282" s="152"/>
      <c r="AV282" s="152"/>
      <c r="AW282" s="152"/>
    </row>
    <row r="283" spans="8:49">
      <c r="H283" s="152"/>
      <c r="I283" s="152"/>
      <c r="J283" s="152"/>
      <c r="K283" s="152"/>
      <c r="L283" s="152"/>
      <c r="M283" s="152"/>
      <c r="N283" s="152"/>
      <c r="O283" s="152"/>
      <c r="P283" s="152"/>
      <c r="Q283" s="152"/>
      <c r="R283" s="152"/>
      <c r="S283" s="152"/>
      <c r="T283" s="152"/>
      <c r="U283" s="152"/>
      <c r="V283" s="152"/>
      <c r="W283" s="152"/>
      <c r="X283" s="152"/>
      <c r="Y283" s="152"/>
      <c r="Z283" s="152"/>
      <c r="AA283" s="152"/>
      <c r="AB283" s="152"/>
      <c r="AC283" s="152"/>
      <c r="AD283" s="152"/>
      <c r="AE283" s="152"/>
      <c r="AF283" s="152"/>
      <c r="AG283" s="152"/>
      <c r="AH283" s="152"/>
      <c r="AI283" s="152"/>
      <c r="AJ283" s="152"/>
      <c r="AK283" s="152"/>
      <c r="AL283" s="152"/>
      <c r="AM283" s="152"/>
      <c r="AN283" s="152"/>
      <c r="AO283" s="152"/>
      <c r="AP283" s="152"/>
      <c r="AQ283" s="152"/>
      <c r="AR283" s="152"/>
      <c r="AS283" s="152"/>
      <c r="AT283" s="152"/>
      <c r="AU283" s="152"/>
      <c r="AV283" s="152"/>
      <c r="AW283" s="152"/>
    </row>
    <row r="284" spans="8:49">
      <c r="H284" s="152"/>
      <c r="I284" s="152"/>
      <c r="J284" s="152"/>
      <c r="K284" s="152"/>
      <c r="L284" s="152"/>
      <c r="M284" s="152"/>
      <c r="N284" s="152"/>
      <c r="O284" s="152"/>
      <c r="P284" s="152"/>
      <c r="Q284" s="152"/>
      <c r="R284" s="152"/>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row>
    <row r="285" spans="8:49">
      <c r="H285" s="152"/>
      <c r="I285" s="152"/>
      <c r="J285" s="152"/>
      <c r="K285" s="152"/>
      <c r="L285" s="152"/>
      <c r="M285" s="152"/>
      <c r="N285" s="152"/>
      <c r="O285" s="152"/>
      <c r="P285" s="152"/>
      <c r="Q285" s="152"/>
      <c r="R285" s="152"/>
      <c r="S285" s="152"/>
      <c r="T285" s="152"/>
      <c r="U285" s="152"/>
      <c r="V285" s="152"/>
      <c r="W285" s="152"/>
      <c r="X285" s="152"/>
      <c r="Y285" s="152"/>
      <c r="Z285" s="152"/>
      <c r="AA285" s="152"/>
      <c r="AB285" s="152"/>
      <c r="AC285" s="152"/>
      <c r="AD285" s="152"/>
      <c r="AE285" s="152"/>
      <c r="AF285" s="152"/>
      <c r="AG285" s="152"/>
      <c r="AH285" s="152"/>
      <c r="AI285" s="152"/>
      <c r="AJ285" s="152"/>
      <c r="AK285" s="152"/>
      <c r="AL285" s="152"/>
      <c r="AM285" s="152"/>
      <c r="AN285" s="152"/>
      <c r="AO285" s="152"/>
      <c r="AP285" s="152"/>
      <c r="AQ285" s="152"/>
      <c r="AR285" s="152"/>
      <c r="AS285" s="152"/>
      <c r="AT285" s="152"/>
      <c r="AU285" s="152"/>
      <c r="AV285" s="152"/>
      <c r="AW285" s="152"/>
    </row>
    <row r="286" spans="8:49">
      <c r="H286" s="152"/>
      <c r="I286" s="152"/>
      <c r="J286" s="152"/>
      <c r="K286" s="152"/>
      <c r="L286" s="152"/>
      <c r="M286" s="152"/>
      <c r="N286" s="152"/>
      <c r="O286" s="152"/>
      <c r="P286" s="152"/>
      <c r="Q286" s="152"/>
      <c r="R286" s="152"/>
      <c r="S286" s="152"/>
      <c r="T286" s="152"/>
      <c r="U286" s="152"/>
      <c r="V286" s="152"/>
      <c r="W286" s="152"/>
      <c r="X286" s="152"/>
      <c r="Y286" s="152"/>
      <c r="Z286" s="152"/>
      <c r="AA286" s="152"/>
      <c r="AB286" s="152"/>
      <c r="AC286" s="152"/>
      <c r="AD286" s="152"/>
      <c r="AE286" s="152"/>
      <c r="AF286" s="152"/>
      <c r="AG286" s="152"/>
      <c r="AH286" s="152"/>
      <c r="AI286" s="152"/>
      <c r="AJ286" s="152"/>
      <c r="AK286" s="152"/>
      <c r="AL286" s="152"/>
      <c r="AM286" s="152"/>
      <c r="AN286" s="152"/>
      <c r="AO286" s="152"/>
      <c r="AP286" s="152"/>
      <c r="AQ286" s="152"/>
      <c r="AR286" s="152"/>
      <c r="AS286" s="152"/>
      <c r="AT286" s="152"/>
      <c r="AU286" s="152"/>
      <c r="AV286" s="152"/>
      <c r="AW286" s="152"/>
    </row>
    <row r="287" spans="8:49">
      <c r="H287" s="152"/>
      <c r="I287" s="152"/>
      <c r="J287" s="152"/>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152"/>
      <c r="AN287" s="152"/>
      <c r="AO287" s="152"/>
      <c r="AP287" s="152"/>
      <c r="AQ287" s="152"/>
      <c r="AR287" s="152"/>
      <c r="AS287" s="152"/>
      <c r="AT287" s="152"/>
      <c r="AU287" s="152"/>
      <c r="AV287" s="152"/>
      <c r="AW287" s="152"/>
    </row>
    <row r="288" spans="8:49">
      <c r="H288" s="152"/>
      <c r="I288" s="152"/>
      <c r="J288" s="152"/>
      <c r="K288" s="152"/>
      <c r="L288" s="152"/>
      <c r="M288" s="152"/>
      <c r="N288" s="152"/>
      <c r="O288" s="152"/>
      <c r="P288" s="152"/>
      <c r="Q288" s="152"/>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row>
    <row r="289" spans="8:49">
      <c r="H289" s="152"/>
      <c r="I289" s="152"/>
      <c r="J289" s="152"/>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row>
    <row r="290" spans="8:49">
      <c r="H290" s="152"/>
      <c r="I290" s="152"/>
      <c r="J290" s="152"/>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2"/>
      <c r="AL290" s="152"/>
      <c r="AM290" s="152"/>
      <c r="AN290" s="152"/>
      <c r="AO290" s="152"/>
      <c r="AP290" s="152"/>
      <c r="AQ290" s="152"/>
      <c r="AR290" s="152"/>
      <c r="AS290" s="152"/>
      <c r="AT290" s="152"/>
      <c r="AU290" s="152"/>
      <c r="AV290" s="152"/>
      <c r="AW290" s="152"/>
    </row>
    <row r="291" spans="8:49">
      <c r="H291" s="152"/>
      <c r="I291" s="152"/>
      <c r="J291" s="152"/>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row>
    <row r="292" spans="8:49">
      <c r="H292" s="152"/>
      <c r="I292" s="152"/>
      <c r="J292" s="152"/>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row>
    <row r="293" spans="8:49">
      <c r="H293" s="152"/>
      <c r="I293" s="152"/>
      <c r="J293" s="152"/>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row>
    <row r="294" spans="8:49">
      <c r="H294" s="152"/>
      <c r="I294" s="152"/>
      <c r="J294" s="152"/>
      <c r="K294" s="152"/>
      <c r="L294" s="152"/>
      <c r="M294" s="152"/>
      <c r="N294" s="152"/>
      <c r="O294" s="152"/>
      <c r="P294" s="152"/>
      <c r="Q294" s="152"/>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c r="AW294" s="152"/>
    </row>
    <row r="295" spans="8:49">
      <c r="H295" s="152"/>
      <c r="I295" s="152"/>
      <c r="J295" s="152"/>
      <c r="K295" s="152"/>
      <c r="L295" s="152"/>
      <c r="M295" s="152"/>
      <c r="N295" s="152"/>
      <c r="O295" s="152"/>
      <c r="P295" s="152"/>
      <c r="Q295" s="152"/>
      <c r="R295" s="152"/>
      <c r="S295" s="152"/>
      <c r="T295" s="152"/>
      <c r="U295" s="152"/>
      <c r="V295" s="152"/>
      <c r="W295" s="152"/>
      <c r="X295" s="152"/>
      <c r="Y295" s="152"/>
      <c r="Z295" s="152"/>
      <c r="AA295" s="152"/>
      <c r="AB295" s="152"/>
      <c r="AC295" s="152"/>
      <c r="AD295" s="152"/>
      <c r="AE295" s="152"/>
      <c r="AF295" s="152"/>
      <c r="AG295" s="152"/>
      <c r="AH295" s="152"/>
      <c r="AI295" s="152"/>
      <c r="AJ295" s="152"/>
      <c r="AK295" s="152"/>
      <c r="AL295" s="152"/>
      <c r="AM295" s="152"/>
      <c r="AN295" s="152"/>
      <c r="AO295" s="152"/>
      <c r="AP295" s="152"/>
      <c r="AQ295" s="152"/>
      <c r="AR295" s="152"/>
      <c r="AS295" s="152"/>
      <c r="AT295" s="152"/>
      <c r="AU295" s="152"/>
      <c r="AV295" s="152"/>
      <c r="AW295" s="152"/>
    </row>
    <row r="296" spans="8:49">
      <c r="H296" s="152"/>
      <c r="I296" s="152"/>
      <c r="J296" s="152"/>
      <c r="K296" s="152"/>
      <c r="L296" s="152"/>
      <c r="M296" s="152"/>
      <c r="N296" s="152"/>
      <c r="O296" s="152"/>
      <c r="P296" s="152"/>
      <c r="Q296" s="152"/>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c r="AU296" s="152"/>
      <c r="AV296" s="152"/>
      <c r="AW296" s="152"/>
    </row>
    <row r="297" spans="8:49">
      <c r="H297" s="152"/>
      <c r="I297" s="152"/>
      <c r="J297" s="152"/>
      <c r="K297" s="152"/>
      <c r="L297" s="152"/>
      <c r="M297" s="152"/>
      <c r="N297" s="152"/>
      <c r="O297" s="152"/>
      <c r="P297" s="152"/>
      <c r="Q297" s="152"/>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c r="AO297" s="152"/>
      <c r="AP297" s="152"/>
      <c r="AQ297" s="152"/>
      <c r="AR297" s="152"/>
      <c r="AS297" s="152"/>
      <c r="AT297" s="152"/>
      <c r="AU297" s="152"/>
      <c r="AV297" s="152"/>
      <c r="AW297" s="152"/>
    </row>
    <row r="298" spans="8:49">
      <c r="H298" s="152"/>
      <c r="I298" s="152"/>
      <c r="J298" s="152"/>
      <c r="K298" s="152"/>
      <c r="L298" s="152"/>
      <c r="M298" s="152"/>
      <c r="N298" s="152"/>
      <c r="O298" s="152"/>
      <c r="P298" s="152"/>
      <c r="Q298" s="152"/>
      <c r="R298" s="152"/>
      <c r="S298" s="152"/>
      <c r="T298" s="152"/>
      <c r="U298" s="152"/>
      <c r="V298" s="152"/>
      <c r="W298" s="152"/>
      <c r="X298" s="152"/>
      <c r="Y298" s="152"/>
      <c r="Z298" s="152"/>
      <c r="AA298" s="152"/>
      <c r="AB298" s="152"/>
      <c r="AC298" s="152"/>
      <c r="AD298" s="152"/>
      <c r="AE298" s="152"/>
      <c r="AF298" s="152"/>
      <c r="AG298" s="152"/>
      <c r="AH298" s="152"/>
      <c r="AI298" s="152"/>
      <c r="AJ298" s="152"/>
      <c r="AK298" s="152"/>
      <c r="AL298" s="152"/>
      <c r="AM298" s="152"/>
      <c r="AN298" s="152"/>
      <c r="AO298" s="152"/>
      <c r="AP298" s="152"/>
      <c r="AQ298" s="152"/>
      <c r="AR298" s="152"/>
      <c r="AS298" s="152"/>
      <c r="AT298" s="152"/>
      <c r="AU298" s="152"/>
      <c r="AV298" s="152"/>
      <c r="AW298" s="152"/>
    </row>
    <row r="299" spans="8:49">
      <c r="H299" s="152"/>
      <c r="I299" s="152"/>
      <c r="J299" s="152"/>
      <c r="K299" s="152"/>
      <c r="L299" s="152"/>
      <c r="M299" s="152"/>
      <c r="N299" s="152"/>
      <c r="O299" s="152"/>
      <c r="P299" s="152"/>
      <c r="Q299" s="152"/>
      <c r="R299" s="152"/>
      <c r="S299" s="152"/>
      <c r="T299" s="152"/>
      <c r="U299" s="152"/>
      <c r="V299" s="152"/>
      <c r="W299" s="152"/>
      <c r="X299" s="152"/>
      <c r="Y299" s="152"/>
      <c r="Z299" s="152"/>
      <c r="AA299" s="152"/>
      <c r="AB299" s="152"/>
      <c r="AC299" s="152"/>
      <c r="AD299" s="152"/>
      <c r="AE299" s="152"/>
      <c r="AF299" s="152"/>
      <c r="AG299" s="152"/>
      <c r="AH299" s="152"/>
      <c r="AI299" s="152"/>
      <c r="AJ299" s="152"/>
      <c r="AK299" s="152"/>
      <c r="AL299" s="152"/>
      <c r="AM299" s="152"/>
      <c r="AN299" s="152"/>
      <c r="AO299" s="152"/>
      <c r="AP299" s="152"/>
      <c r="AQ299" s="152"/>
      <c r="AR299" s="152"/>
      <c r="AS299" s="152"/>
      <c r="AT299" s="152"/>
      <c r="AU299" s="152"/>
      <c r="AV299" s="152"/>
      <c r="AW299" s="152"/>
    </row>
    <row r="300" spans="8:49">
      <c r="H300" s="152"/>
      <c r="I300" s="152"/>
      <c r="J300" s="152"/>
      <c r="K300" s="152"/>
      <c r="L300" s="152"/>
      <c r="M300" s="152"/>
      <c r="N300" s="152"/>
      <c r="O300" s="152"/>
      <c r="P300" s="152"/>
      <c r="Q300" s="152"/>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c r="AO300" s="152"/>
      <c r="AP300" s="152"/>
      <c r="AQ300" s="152"/>
      <c r="AR300" s="152"/>
      <c r="AS300" s="152"/>
      <c r="AT300" s="152"/>
      <c r="AU300" s="152"/>
      <c r="AV300" s="152"/>
      <c r="AW300" s="152"/>
    </row>
    <row r="301" spans="8:49">
      <c r="H301" s="152"/>
      <c r="I301" s="152"/>
      <c r="J301" s="152"/>
      <c r="K301" s="152"/>
      <c r="L301" s="152"/>
      <c r="M301" s="152"/>
      <c r="N301" s="152"/>
      <c r="O301" s="152"/>
      <c r="P301" s="152"/>
      <c r="Q301" s="152"/>
      <c r="R301" s="152"/>
      <c r="S301" s="152"/>
      <c r="T301" s="152"/>
      <c r="U301" s="152"/>
      <c r="V301" s="152"/>
      <c r="W301" s="152"/>
      <c r="X301" s="152"/>
      <c r="Y301" s="152"/>
      <c r="Z301" s="152"/>
      <c r="AA301" s="152"/>
      <c r="AB301" s="152"/>
      <c r="AC301" s="152"/>
      <c r="AD301" s="152"/>
      <c r="AE301" s="152"/>
      <c r="AF301" s="152"/>
      <c r="AG301" s="152"/>
      <c r="AH301" s="152"/>
      <c r="AI301" s="152"/>
      <c r="AJ301" s="152"/>
      <c r="AK301" s="152"/>
      <c r="AL301" s="152"/>
      <c r="AM301" s="152"/>
      <c r="AN301" s="152"/>
      <c r="AO301" s="152"/>
      <c r="AP301" s="152"/>
      <c r="AQ301" s="152"/>
      <c r="AR301" s="152"/>
      <c r="AS301" s="152"/>
      <c r="AT301" s="152"/>
      <c r="AU301" s="152"/>
      <c r="AV301" s="152"/>
      <c r="AW301" s="152"/>
    </row>
    <row r="302" spans="8:49">
      <c r="H302" s="152"/>
      <c r="I302" s="152"/>
      <c r="J302" s="152"/>
      <c r="K302" s="152"/>
      <c r="L302" s="152"/>
      <c r="M302" s="152"/>
      <c r="N302" s="152"/>
      <c r="O302" s="152"/>
      <c r="P302" s="152"/>
      <c r="Q302" s="152"/>
      <c r="R302" s="152"/>
      <c r="S302" s="152"/>
      <c r="T302" s="152"/>
      <c r="U302" s="152"/>
      <c r="V302" s="152"/>
      <c r="W302" s="152"/>
      <c r="X302" s="152"/>
      <c r="Y302" s="152"/>
      <c r="Z302" s="152"/>
      <c r="AA302" s="152"/>
      <c r="AB302" s="152"/>
      <c r="AC302" s="152"/>
      <c r="AD302" s="152"/>
      <c r="AE302" s="152"/>
      <c r="AF302" s="152"/>
      <c r="AG302" s="152"/>
      <c r="AH302" s="152"/>
      <c r="AI302" s="152"/>
      <c r="AJ302" s="152"/>
      <c r="AK302" s="152"/>
      <c r="AL302" s="152"/>
      <c r="AM302" s="152"/>
      <c r="AN302" s="152"/>
      <c r="AO302" s="152"/>
      <c r="AP302" s="152"/>
      <c r="AQ302" s="152"/>
      <c r="AR302" s="152"/>
      <c r="AS302" s="152"/>
      <c r="AT302" s="152"/>
      <c r="AU302" s="152"/>
      <c r="AV302" s="152"/>
      <c r="AW302" s="152"/>
    </row>
    <row r="303" spans="8:49">
      <c r="H303" s="152"/>
      <c r="I303" s="152"/>
      <c r="J303" s="152"/>
      <c r="K303" s="152"/>
      <c r="L303" s="152"/>
      <c r="M303" s="152"/>
      <c r="N303" s="152"/>
      <c r="O303" s="152"/>
      <c r="P303" s="152"/>
      <c r="Q303" s="152"/>
      <c r="R303" s="152"/>
      <c r="S303" s="152"/>
      <c r="T303" s="152"/>
      <c r="U303" s="152"/>
      <c r="V303" s="152"/>
      <c r="W303" s="152"/>
      <c r="X303" s="152"/>
      <c r="Y303" s="152"/>
      <c r="Z303" s="152"/>
      <c r="AA303" s="152"/>
      <c r="AB303" s="152"/>
      <c r="AC303" s="152"/>
      <c r="AD303" s="152"/>
      <c r="AE303" s="152"/>
      <c r="AF303" s="152"/>
      <c r="AG303" s="152"/>
      <c r="AH303" s="152"/>
      <c r="AI303" s="152"/>
      <c r="AJ303" s="152"/>
      <c r="AK303" s="152"/>
      <c r="AL303" s="152"/>
      <c r="AM303" s="152"/>
      <c r="AN303" s="152"/>
      <c r="AO303" s="152"/>
      <c r="AP303" s="152"/>
      <c r="AQ303" s="152"/>
      <c r="AR303" s="152"/>
      <c r="AS303" s="152"/>
      <c r="AT303" s="152"/>
      <c r="AU303" s="152"/>
      <c r="AV303" s="152"/>
      <c r="AW303" s="152"/>
    </row>
    <row r="304" spans="8:49">
      <c r="H304" s="152"/>
      <c r="I304" s="152"/>
      <c r="J304" s="152"/>
      <c r="K304" s="152"/>
      <c r="L304" s="152"/>
      <c r="M304" s="152"/>
      <c r="N304" s="152"/>
      <c r="O304" s="152"/>
      <c r="P304" s="152"/>
      <c r="Q304" s="152"/>
      <c r="R304" s="152"/>
      <c r="S304" s="152"/>
      <c r="T304" s="152"/>
      <c r="U304" s="152"/>
      <c r="V304" s="152"/>
      <c r="W304" s="152"/>
      <c r="X304" s="152"/>
      <c r="Y304" s="152"/>
      <c r="Z304" s="152"/>
      <c r="AA304" s="152"/>
      <c r="AB304" s="152"/>
      <c r="AC304" s="152"/>
      <c r="AD304" s="152"/>
      <c r="AE304" s="152"/>
      <c r="AF304" s="152"/>
      <c r="AG304" s="152"/>
      <c r="AH304" s="152"/>
      <c r="AI304" s="152"/>
      <c r="AJ304" s="152"/>
      <c r="AK304" s="152"/>
      <c r="AL304" s="152"/>
      <c r="AM304" s="152"/>
      <c r="AN304" s="152"/>
      <c r="AO304" s="152"/>
      <c r="AP304" s="152"/>
      <c r="AQ304" s="152"/>
      <c r="AR304" s="152"/>
      <c r="AS304" s="152"/>
      <c r="AT304" s="152"/>
      <c r="AU304" s="152"/>
      <c r="AV304" s="152"/>
      <c r="AW304" s="152"/>
    </row>
    <row r="305" spans="8:49">
      <c r="H305" s="152"/>
      <c r="I305" s="152"/>
      <c r="J305" s="152"/>
      <c r="K305" s="152"/>
      <c r="L305" s="152"/>
      <c r="M305" s="152"/>
      <c r="N305" s="152"/>
      <c r="O305" s="152"/>
      <c r="P305" s="152"/>
      <c r="Q305" s="152"/>
      <c r="R305" s="152"/>
      <c r="S305" s="152"/>
      <c r="T305" s="152"/>
      <c r="U305" s="152"/>
      <c r="V305" s="152"/>
      <c r="W305" s="152"/>
      <c r="X305" s="152"/>
      <c r="Y305" s="152"/>
      <c r="Z305" s="152"/>
      <c r="AA305" s="152"/>
      <c r="AB305" s="152"/>
      <c r="AC305" s="152"/>
      <c r="AD305" s="152"/>
      <c r="AE305" s="152"/>
      <c r="AF305" s="152"/>
      <c r="AG305" s="152"/>
      <c r="AH305" s="152"/>
      <c r="AI305" s="152"/>
      <c r="AJ305" s="152"/>
      <c r="AK305" s="152"/>
      <c r="AL305" s="152"/>
      <c r="AM305" s="152"/>
      <c r="AN305" s="152"/>
      <c r="AO305" s="152"/>
      <c r="AP305" s="152"/>
      <c r="AQ305" s="152"/>
      <c r="AR305" s="152"/>
      <c r="AS305" s="152"/>
      <c r="AT305" s="152"/>
      <c r="AU305" s="152"/>
      <c r="AV305" s="152"/>
      <c r="AW305" s="152"/>
    </row>
    <row r="306" spans="8:49">
      <c r="H306" s="152"/>
      <c r="I306" s="152"/>
      <c r="J306" s="152"/>
      <c r="K306" s="152"/>
      <c r="L306" s="152"/>
      <c r="M306" s="152"/>
      <c r="N306" s="152"/>
      <c r="O306" s="152"/>
      <c r="P306" s="152"/>
      <c r="Q306" s="152"/>
      <c r="R306" s="152"/>
      <c r="S306" s="152"/>
      <c r="T306" s="152"/>
      <c r="U306" s="152"/>
      <c r="V306" s="152"/>
      <c r="W306" s="152"/>
      <c r="X306" s="152"/>
      <c r="Y306" s="152"/>
      <c r="Z306" s="152"/>
      <c r="AA306" s="152"/>
      <c r="AB306" s="152"/>
      <c r="AC306" s="152"/>
      <c r="AD306" s="152"/>
      <c r="AE306" s="152"/>
      <c r="AF306" s="152"/>
      <c r="AG306" s="152"/>
      <c r="AH306" s="152"/>
      <c r="AI306" s="152"/>
      <c r="AJ306" s="152"/>
      <c r="AK306" s="152"/>
      <c r="AL306" s="152"/>
      <c r="AM306" s="152"/>
      <c r="AN306" s="152"/>
      <c r="AO306" s="152"/>
      <c r="AP306" s="152"/>
      <c r="AQ306" s="152"/>
      <c r="AR306" s="152"/>
      <c r="AS306" s="152"/>
      <c r="AT306" s="152"/>
      <c r="AU306" s="152"/>
      <c r="AV306" s="152"/>
      <c r="AW306" s="152"/>
    </row>
    <row r="307" spans="8:49">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row>
    <row r="308" spans="8:49">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row>
    <row r="309" spans="8:49">
      <c r="H309" s="152"/>
      <c r="I309" s="152"/>
      <c r="J309" s="152"/>
      <c r="K309" s="152"/>
      <c r="L309" s="152"/>
      <c r="M309" s="152"/>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152"/>
      <c r="AN309" s="152"/>
      <c r="AO309" s="152"/>
      <c r="AP309" s="152"/>
      <c r="AQ309" s="152"/>
      <c r="AR309" s="152"/>
      <c r="AS309" s="152"/>
      <c r="AT309" s="152"/>
      <c r="AU309" s="152"/>
      <c r="AV309" s="152"/>
      <c r="AW309" s="152"/>
    </row>
    <row r="310" spans="8:49">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row>
    <row r="311" spans="8:49">
      <c r="H311" s="152"/>
      <c r="I311" s="152"/>
      <c r="J311" s="152"/>
      <c r="K311" s="152"/>
      <c r="L311" s="152"/>
      <c r="M311" s="152"/>
      <c r="N311" s="152"/>
      <c r="O311" s="152"/>
      <c r="P311" s="152"/>
      <c r="Q311" s="152"/>
      <c r="R311" s="152"/>
      <c r="S311" s="152"/>
      <c r="T311" s="152"/>
      <c r="U311" s="152"/>
      <c r="V311" s="152"/>
      <c r="W311" s="152"/>
      <c r="X311" s="152"/>
      <c r="Y311" s="152"/>
      <c r="Z311" s="152"/>
      <c r="AA311" s="152"/>
      <c r="AB311" s="152"/>
      <c r="AC311" s="152"/>
      <c r="AD311" s="152"/>
      <c r="AE311" s="152"/>
      <c r="AF311" s="152"/>
      <c r="AG311" s="152"/>
      <c r="AH311" s="152"/>
      <c r="AI311" s="152"/>
      <c r="AJ311" s="152"/>
      <c r="AK311" s="152"/>
      <c r="AL311" s="152"/>
      <c r="AM311" s="152"/>
      <c r="AN311" s="152"/>
      <c r="AO311" s="152"/>
      <c r="AP311" s="152"/>
      <c r="AQ311" s="152"/>
      <c r="AR311" s="152"/>
      <c r="AS311" s="152"/>
      <c r="AT311" s="152"/>
      <c r="AU311" s="152"/>
      <c r="AV311" s="152"/>
      <c r="AW311" s="152"/>
    </row>
    <row r="312" spans="8:49">
      <c r="H312" s="152"/>
      <c r="I312" s="152"/>
      <c r="J312" s="152"/>
      <c r="K312" s="152"/>
      <c r="L312" s="152"/>
      <c r="M312" s="152"/>
      <c r="N312" s="152"/>
      <c r="O312" s="152"/>
      <c r="P312" s="152"/>
      <c r="Q312" s="152"/>
      <c r="R312" s="152"/>
      <c r="S312" s="152"/>
      <c r="T312" s="152"/>
      <c r="U312" s="152"/>
      <c r="V312" s="152"/>
      <c r="W312" s="152"/>
      <c r="X312" s="152"/>
      <c r="Y312" s="152"/>
      <c r="Z312" s="152"/>
      <c r="AA312" s="152"/>
      <c r="AB312" s="152"/>
      <c r="AC312" s="152"/>
      <c r="AD312" s="152"/>
      <c r="AE312" s="152"/>
      <c r="AF312" s="152"/>
      <c r="AG312" s="152"/>
      <c r="AH312" s="152"/>
      <c r="AI312" s="152"/>
      <c r="AJ312" s="152"/>
      <c r="AK312" s="152"/>
      <c r="AL312" s="152"/>
      <c r="AM312" s="152"/>
      <c r="AN312" s="152"/>
      <c r="AO312" s="152"/>
      <c r="AP312" s="152"/>
      <c r="AQ312" s="152"/>
      <c r="AR312" s="152"/>
      <c r="AS312" s="152"/>
      <c r="AT312" s="152"/>
      <c r="AU312" s="152"/>
      <c r="AV312" s="152"/>
      <c r="AW312" s="152"/>
    </row>
    <row r="313" spans="8:49">
      <c r="H313" s="152"/>
      <c r="I313" s="152"/>
      <c r="J313" s="152"/>
      <c r="K313" s="152"/>
      <c r="L313" s="152"/>
      <c r="M313" s="152"/>
      <c r="N313" s="152"/>
      <c r="O313" s="152"/>
      <c r="P313" s="152"/>
      <c r="Q313" s="152"/>
      <c r="R313" s="152"/>
      <c r="S313" s="152"/>
      <c r="T313" s="152"/>
      <c r="U313" s="152"/>
      <c r="V313" s="152"/>
      <c r="W313" s="152"/>
      <c r="X313" s="152"/>
      <c r="Y313" s="152"/>
      <c r="Z313" s="152"/>
      <c r="AA313" s="152"/>
      <c r="AB313" s="152"/>
      <c r="AC313" s="152"/>
      <c r="AD313" s="152"/>
      <c r="AE313" s="152"/>
      <c r="AF313" s="152"/>
      <c r="AG313" s="152"/>
      <c r="AH313" s="152"/>
      <c r="AI313" s="152"/>
      <c r="AJ313" s="152"/>
      <c r="AK313" s="152"/>
      <c r="AL313" s="152"/>
      <c r="AM313" s="152"/>
      <c r="AN313" s="152"/>
      <c r="AO313" s="152"/>
      <c r="AP313" s="152"/>
      <c r="AQ313" s="152"/>
      <c r="AR313" s="152"/>
      <c r="AS313" s="152"/>
      <c r="AT313" s="152"/>
      <c r="AU313" s="152"/>
      <c r="AV313" s="152"/>
      <c r="AW313" s="152"/>
    </row>
    <row r="314" spans="8:49">
      <c r="H314" s="152"/>
      <c r="I314" s="152"/>
      <c r="J314" s="152"/>
      <c r="K314" s="152"/>
      <c r="L314" s="152"/>
      <c r="M314" s="152"/>
      <c r="N314" s="152"/>
      <c r="O314" s="152"/>
      <c r="P314" s="152"/>
      <c r="Q314" s="152"/>
      <c r="R314" s="152"/>
      <c r="S314" s="152"/>
      <c r="T314" s="152"/>
      <c r="U314" s="152"/>
      <c r="V314" s="152"/>
      <c r="W314" s="152"/>
      <c r="X314" s="152"/>
      <c r="Y314" s="152"/>
      <c r="Z314" s="152"/>
      <c r="AA314" s="152"/>
      <c r="AB314" s="152"/>
      <c r="AC314" s="152"/>
      <c r="AD314" s="152"/>
      <c r="AE314" s="152"/>
      <c r="AF314" s="152"/>
      <c r="AG314" s="152"/>
      <c r="AH314" s="152"/>
      <c r="AI314" s="152"/>
      <c r="AJ314" s="152"/>
      <c r="AK314" s="152"/>
      <c r="AL314" s="152"/>
      <c r="AM314" s="152"/>
      <c r="AN314" s="152"/>
      <c r="AO314" s="152"/>
      <c r="AP314" s="152"/>
      <c r="AQ314" s="152"/>
      <c r="AR314" s="152"/>
      <c r="AS314" s="152"/>
      <c r="AT314" s="152"/>
      <c r="AU314" s="152"/>
      <c r="AV314" s="152"/>
      <c r="AW314" s="152"/>
    </row>
    <row r="315" spans="8:49">
      <c r="H315" s="152"/>
      <c r="I315" s="152"/>
      <c r="J315" s="152"/>
      <c r="K315" s="152"/>
      <c r="L315" s="152"/>
      <c r="M315" s="152"/>
      <c r="N315" s="152"/>
      <c r="O315" s="152"/>
      <c r="P315" s="152"/>
      <c r="Q315" s="152"/>
      <c r="R315" s="152"/>
      <c r="S315" s="152"/>
      <c r="T315" s="152"/>
      <c r="U315" s="152"/>
      <c r="V315" s="152"/>
      <c r="W315" s="152"/>
      <c r="X315" s="152"/>
      <c r="Y315" s="152"/>
      <c r="Z315" s="152"/>
      <c r="AA315" s="152"/>
      <c r="AB315" s="152"/>
      <c r="AC315" s="152"/>
      <c r="AD315" s="152"/>
      <c r="AE315" s="152"/>
      <c r="AF315" s="152"/>
      <c r="AG315" s="152"/>
      <c r="AH315" s="152"/>
      <c r="AI315" s="152"/>
      <c r="AJ315" s="152"/>
      <c r="AK315" s="152"/>
      <c r="AL315" s="152"/>
      <c r="AM315" s="152"/>
      <c r="AN315" s="152"/>
      <c r="AO315" s="152"/>
      <c r="AP315" s="152"/>
      <c r="AQ315" s="152"/>
      <c r="AR315" s="152"/>
      <c r="AS315" s="152"/>
      <c r="AT315" s="152"/>
      <c r="AU315" s="152"/>
      <c r="AV315" s="152"/>
      <c r="AW315" s="152"/>
    </row>
    <row r="316" spans="8:49">
      <c r="H316" s="152"/>
      <c r="I316" s="152"/>
      <c r="J316" s="152"/>
      <c r="K316" s="152"/>
      <c r="L316" s="152"/>
      <c r="M316" s="152"/>
      <c r="N316" s="152"/>
      <c r="O316" s="152"/>
      <c r="P316" s="152"/>
      <c r="Q316" s="152"/>
      <c r="R316" s="152"/>
      <c r="S316" s="152"/>
      <c r="T316" s="152"/>
      <c r="U316" s="152"/>
      <c r="V316" s="152"/>
      <c r="W316" s="152"/>
      <c r="X316" s="152"/>
      <c r="Y316" s="152"/>
      <c r="Z316" s="152"/>
      <c r="AA316" s="152"/>
      <c r="AB316" s="152"/>
      <c r="AC316" s="152"/>
      <c r="AD316" s="152"/>
      <c r="AE316" s="152"/>
      <c r="AF316" s="152"/>
      <c r="AG316" s="152"/>
      <c r="AH316" s="152"/>
      <c r="AI316" s="152"/>
      <c r="AJ316" s="152"/>
      <c r="AK316" s="152"/>
      <c r="AL316" s="152"/>
      <c r="AM316" s="152"/>
      <c r="AN316" s="152"/>
      <c r="AO316" s="152"/>
      <c r="AP316" s="152"/>
      <c r="AQ316" s="152"/>
      <c r="AR316" s="152"/>
      <c r="AS316" s="152"/>
      <c r="AT316" s="152"/>
      <c r="AU316" s="152"/>
      <c r="AV316" s="152"/>
      <c r="AW316" s="152"/>
    </row>
    <row r="317" spans="8:49">
      <c r="H317" s="152"/>
      <c r="I317" s="152"/>
      <c r="J317" s="152"/>
      <c r="K317" s="152"/>
      <c r="L317" s="152"/>
      <c r="M317" s="152"/>
      <c r="N317" s="152"/>
      <c r="O317" s="152"/>
      <c r="P317" s="152"/>
      <c r="Q317" s="152"/>
      <c r="R317" s="152"/>
      <c r="S317" s="152"/>
      <c r="T317" s="152"/>
      <c r="U317" s="152"/>
      <c r="V317" s="152"/>
      <c r="W317" s="152"/>
      <c r="X317" s="152"/>
      <c r="Y317" s="152"/>
      <c r="Z317" s="152"/>
      <c r="AA317" s="152"/>
      <c r="AB317" s="152"/>
      <c r="AC317" s="152"/>
      <c r="AD317" s="152"/>
      <c r="AE317" s="152"/>
      <c r="AF317" s="152"/>
      <c r="AG317" s="152"/>
      <c r="AH317" s="152"/>
      <c r="AI317" s="152"/>
      <c r="AJ317" s="152"/>
      <c r="AK317" s="152"/>
      <c r="AL317" s="152"/>
      <c r="AM317" s="152"/>
      <c r="AN317" s="152"/>
      <c r="AO317" s="152"/>
      <c r="AP317" s="152"/>
      <c r="AQ317" s="152"/>
      <c r="AR317" s="152"/>
      <c r="AS317" s="152"/>
      <c r="AT317" s="152"/>
      <c r="AU317" s="152"/>
      <c r="AV317" s="152"/>
      <c r="AW317" s="152"/>
    </row>
    <row r="318" spans="8:49">
      <c r="H318" s="152"/>
      <c r="I318" s="152"/>
      <c r="J318" s="152"/>
      <c r="K318" s="152"/>
      <c r="L318" s="152"/>
      <c r="M318" s="152"/>
      <c r="N318" s="152"/>
      <c r="O318" s="152"/>
      <c r="P318" s="152"/>
      <c r="Q318" s="152"/>
      <c r="R318" s="152"/>
      <c r="S318" s="152"/>
      <c r="T318" s="152"/>
      <c r="U318" s="152"/>
      <c r="V318" s="152"/>
      <c r="W318" s="152"/>
      <c r="X318" s="152"/>
      <c r="Y318" s="152"/>
      <c r="Z318" s="152"/>
      <c r="AA318" s="152"/>
      <c r="AB318" s="152"/>
      <c r="AC318" s="152"/>
      <c r="AD318" s="152"/>
      <c r="AE318" s="152"/>
      <c r="AF318" s="152"/>
      <c r="AG318" s="152"/>
      <c r="AH318" s="152"/>
      <c r="AI318" s="152"/>
      <c r="AJ318" s="152"/>
      <c r="AK318" s="152"/>
      <c r="AL318" s="152"/>
      <c r="AM318" s="152"/>
      <c r="AN318" s="152"/>
      <c r="AO318" s="152"/>
      <c r="AP318" s="152"/>
      <c r="AQ318" s="152"/>
      <c r="AR318" s="152"/>
      <c r="AS318" s="152"/>
      <c r="AT318" s="152"/>
      <c r="AU318" s="152"/>
      <c r="AV318" s="152"/>
      <c r="AW318" s="152"/>
    </row>
    <row r="319" spans="8:49">
      <c r="H319" s="152"/>
      <c r="I319" s="152"/>
      <c r="J319" s="152"/>
      <c r="K319" s="152"/>
      <c r="L319" s="152"/>
      <c r="M319" s="152"/>
      <c r="N319" s="152"/>
      <c r="O319" s="152"/>
      <c r="P319" s="152"/>
      <c r="Q319" s="152"/>
      <c r="R319" s="152"/>
      <c r="S319" s="152"/>
      <c r="T319" s="152"/>
      <c r="U319" s="152"/>
      <c r="V319" s="152"/>
      <c r="W319" s="152"/>
      <c r="X319" s="152"/>
      <c r="Y319" s="152"/>
      <c r="Z319" s="152"/>
      <c r="AA319" s="152"/>
      <c r="AB319" s="152"/>
      <c r="AC319" s="152"/>
      <c r="AD319" s="152"/>
      <c r="AE319" s="152"/>
      <c r="AF319" s="152"/>
      <c r="AG319" s="152"/>
      <c r="AH319" s="152"/>
      <c r="AI319" s="152"/>
      <c r="AJ319" s="152"/>
      <c r="AK319" s="152"/>
      <c r="AL319" s="152"/>
      <c r="AM319" s="152"/>
      <c r="AN319" s="152"/>
      <c r="AO319" s="152"/>
      <c r="AP319" s="152"/>
      <c r="AQ319" s="152"/>
      <c r="AR319" s="152"/>
      <c r="AS319" s="152"/>
      <c r="AT319" s="152"/>
      <c r="AU319" s="152"/>
      <c r="AV319" s="152"/>
      <c r="AW319" s="152"/>
    </row>
    <row r="320" spans="8:49">
      <c r="H320" s="152"/>
      <c r="I320" s="152"/>
      <c r="J320" s="152"/>
      <c r="K320" s="152"/>
      <c r="L320" s="152"/>
      <c r="M320" s="152"/>
      <c r="N320" s="152"/>
      <c r="O320" s="152"/>
      <c r="P320" s="152"/>
      <c r="Q320" s="152"/>
      <c r="R320" s="152"/>
      <c r="S320" s="152"/>
      <c r="T320" s="152"/>
      <c r="U320" s="152"/>
      <c r="V320" s="152"/>
      <c r="W320" s="152"/>
      <c r="X320" s="152"/>
      <c r="Y320" s="152"/>
      <c r="Z320" s="152"/>
      <c r="AA320" s="152"/>
      <c r="AB320" s="152"/>
      <c r="AC320" s="152"/>
      <c r="AD320" s="152"/>
      <c r="AE320" s="152"/>
      <c r="AF320" s="152"/>
      <c r="AG320" s="152"/>
      <c r="AH320" s="152"/>
      <c r="AI320" s="152"/>
      <c r="AJ320" s="152"/>
      <c r="AK320" s="152"/>
      <c r="AL320" s="152"/>
      <c r="AM320" s="152"/>
      <c r="AN320" s="152"/>
      <c r="AO320" s="152"/>
      <c r="AP320" s="152"/>
      <c r="AQ320" s="152"/>
      <c r="AR320" s="152"/>
      <c r="AS320" s="152"/>
      <c r="AT320" s="152"/>
      <c r="AU320" s="152"/>
      <c r="AV320" s="152"/>
      <c r="AW320" s="152"/>
    </row>
    <row r="321" spans="8:49">
      <c r="H321" s="152"/>
      <c r="I321" s="152"/>
      <c r="J321" s="152"/>
      <c r="K321" s="152"/>
      <c r="L321" s="152"/>
      <c r="M321" s="152"/>
      <c r="N321" s="152"/>
      <c r="O321" s="152"/>
      <c r="P321" s="152"/>
      <c r="Q321" s="152"/>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row>
    <row r="322" spans="8:49">
      <c r="H322" s="152"/>
      <c r="I322" s="152"/>
      <c r="J322" s="152"/>
      <c r="K322" s="152"/>
      <c r="L322" s="152"/>
      <c r="M322" s="152"/>
      <c r="N322" s="152"/>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row>
    <row r="323" spans="8:49">
      <c r="H323" s="152"/>
      <c r="I323" s="152"/>
      <c r="J323" s="152"/>
      <c r="K323" s="152"/>
      <c r="L323" s="152"/>
      <c r="M323" s="152"/>
      <c r="N323" s="152"/>
      <c r="O323" s="152"/>
      <c r="P323" s="152"/>
      <c r="Q323" s="152"/>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c r="AU323" s="152"/>
      <c r="AV323" s="152"/>
      <c r="AW323" s="152"/>
    </row>
    <row r="324" spans="8:49">
      <c r="H324" s="152"/>
      <c r="I324" s="152"/>
      <c r="J324" s="152"/>
      <c r="K324" s="152"/>
      <c r="L324" s="152"/>
      <c r="M324" s="152"/>
      <c r="N324" s="152"/>
      <c r="O324" s="152"/>
      <c r="P324" s="152"/>
      <c r="Q324" s="152"/>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c r="AU324" s="152"/>
      <c r="AV324" s="152"/>
      <c r="AW324" s="152"/>
    </row>
    <row r="325" spans="8:49">
      <c r="H325" s="152"/>
      <c r="I325" s="152"/>
      <c r="J325" s="152"/>
      <c r="K325" s="152"/>
      <c r="L325" s="152"/>
      <c r="M325" s="152"/>
      <c r="N325" s="152"/>
      <c r="O325" s="152"/>
      <c r="P325" s="152"/>
      <c r="Q325" s="152"/>
      <c r="R325" s="152"/>
      <c r="S325" s="152"/>
      <c r="T325" s="152"/>
      <c r="U325" s="152"/>
      <c r="V325" s="152"/>
      <c r="W325" s="152"/>
      <c r="X325" s="152"/>
      <c r="Y325" s="152"/>
      <c r="Z325" s="152"/>
      <c r="AA325" s="152"/>
      <c r="AB325" s="152"/>
      <c r="AC325" s="152"/>
      <c r="AD325" s="152"/>
      <c r="AE325" s="152"/>
      <c r="AF325" s="152"/>
      <c r="AG325" s="152"/>
      <c r="AH325" s="152"/>
      <c r="AI325" s="152"/>
      <c r="AJ325" s="152"/>
      <c r="AK325" s="152"/>
      <c r="AL325" s="152"/>
      <c r="AM325" s="152"/>
      <c r="AN325" s="152"/>
      <c r="AO325" s="152"/>
      <c r="AP325" s="152"/>
      <c r="AQ325" s="152"/>
      <c r="AR325" s="152"/>
      <c r="AS325" s="152"/>
      <c r="AT325" s="152"/>
      <c r="AU325" s="152"/>
      <c r="AV325" s="152"/>
      <c r="AW325" s="152"/>
    </row>
    <row r="326" spans="8:49">
      <c r="H326" s="152"/>
      <c r="I326" s="152"/>
      <c r="J326" s="152"/>
      <c r="K326" s="152"/>
      <c r="L326" s="152"/>
      <c r="M326" s="152"/>
      <c r="N326" s="152"/>
      <c r="O326" s="152"/>
      <c r="P326" s="152"/>
      <c r="Q326" s="152"/>
      <c r="R326" s="152"/>
      <c r="S326" s="152"/>
      <c r="T326" s="152"/>
      <c r="U326" s="152"/>
      <c r="V326" s="152"/>
      <c r="W326" s="152"/>
      <c r="X326" s="152"/>
      <c r="Y326" s="152"/>
      <c r="Z326" s="152"/>
      <c r="AA326" s="152"/>
      <c r="AB326" s="152"/>
      <c r="AC326" s="152"/>
      <c r="AD326" s="152"/>
      <c r="AE326" s="152"/>
      <c r="AF326" s="152"/>
      <c r="AG326" s="152"/>
      <c r="AH326" s="152"/>
      <c r="AI326" s="152"/>
      <c r="AJ326" s="152"/>
      <c r="AK326" s="152"/>
      <c r="AL326" s="152"/>
      <c r="AM326" s="152"/>
      <c r="AN326" s="152"/>
      <c r="AO326" s="152"/>
      <c r="AP326" s="152"/>
      <c r="AQ326" s="152"/>
      <c r="AR326" s="152"/>
      <c r="AS326" s="152"/>
      <c r="AT326" s="152"/>
      <c r="AU326" s="152"/>
      <c r="AV326" s="152"/>
      <c r="AW326" s="152"/>
    </row>
    <row r="327" spans="8:49">
      <c r="H327" s="152"/>
      <c r="I327" s="152"/>
      <c r="J327" s="152"/>
      <c r="K327" s="152"/>
      <c r="L327" s="152"/>
      <c r="M327" s="152"/>
      <c r="N327" s="152"/>
      <c r="O327" s="152"/>
      <c r="P327" s="152"/>
      <c r="Q327" s="152"/>
      <c r="R327" s="152"/>
      <c r="S327" s="152"/>
      <c r="T327" s="152"/>
      <c r="U327" s="152"/>
      <c r="V327" s="152"/>
      <c r="W327" s="152"/>
      <c r="X327" s="152"/>
      <c r="Y327" s="152"/>
      <c r="Z327" s="152"/>
      <c r="AA327" s="152"/>
      <c r="AB327" s="152"/>
      <c r="AC327" s="152"/>
      <c r="AD327" s="152"/>
      <c r="AE327" s="152"/>
      <c r="AF327" s="152"/>
      <c r="AG327" s="152"/>
      <c r="AH327" s="152"/>
      <c r="AI327" s="152"/>
      <c r="AJ327" s="152"/>
      <c r="AK327" s="152"/>
      <c r="AL327" s="152"/>
      <c r="AM327" s="152"/>
      <c r="AN327" s="152"/>
      <c r="AO327" s="152"/>
      <c r="AP327" s="152"/>
      <c r="AQ327" s="152"/>
      <c r="AR327" s="152"/>
      <c r="AS327" s="152"/>
      <c r="AT327" s="152"/>
      <c r="AU327" s="152"/>
      <c r="AV327" s="152"/>
      <c r="AW327" s="152"/>
    </row>
    <row r="328" spans="8:49">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2"/>
      <c r="AN328" s="152"/>
      <c r="AO328" s="152"/>
      <c r="AP328" s="152"/>
      <c r="AQ328" s="152"/>
      <c r="AR328" s="152"/>
      <c r="AS328" s="152"/>
      <c r="AT328" s="152"/>
      <c r="AU328" s="152"/>
      <c r="AV328" s="152"/>
      <c r="AW328" s="152"/>
    </row>
    <row r="329" spans="8:49">
      <c r="H329" s="152"/>
      <c r="I329" s="152"/>
      <c r="J329" s="152"/>
      <c r="K329" s="152"/>
      <c r="L329" s="152"/>
      <c r="M329" s="152"/>
      <c r="N329" s="152"/>
      <c r="O329" s="152"/>
      <c r="P329" s="152"/>
      <c r="Q329" s="152"/>
      <c r="R329" s="152"/>
      <c r="S329" s="152"/>
      <c r="T329" s="152"/>
      <c r="U329" s="152"/>
      <c r="V329" s="152"/>
      <c r="W329" s="152"/>
      <c r="X329" s="152"/>
      <c r="Y329" s="152"/>
      <c r="Z329" s="152"/>
      <c r="AA329" s="152"/>
      <c r="AB329" s="152"/>
      <c r="AC329" s="152"/>
      <c r="AD329" s="152"/>
      <c r="AE329" s="152"/>
      <c r="AF329" s="152"/>
      <c r="AG329" s="152"/>
      <c r="AH329" s="152"/>
      <c r="AI329" s="152"/>
      <c r="AJ329" s="152"/>
      <c r="AK329" s="152"/>
      <c r="AL329" s="152"/>
      <c r="AM329" s="152"/>
      <c r="AN329" s="152"/>
      <c r="AO329" s="152"/>
      <c r="AP329" s="152"/>
      <c r="AQ329" s="152"/>
      <c r="AR329" s="152"/>
      <c r="AS329" s="152"/>
      <c r="AT329" s="152"/>
      <c r="AU329" s="152"/>
      <c r="AV329" s="152"/>
      <c r="AW329" s="152"/>
    </row>
    <row r="330" spans="8:49">
      <c r="H330" s="152"/>
      <c r="I330" s="152"/>
      <c r="J330" s="152"/>
      <c r="K330" s="152"/>
      <c r="L330" s="152"/>
      <c r="M330" s="152"/>
      <c r="N330" s="152"/>
      <c r="O330" s="152"/>
      <c r="P330" s="152"/>
      <c r="Q330" s="152"/>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c r="AU330" s="152"/>
      <c r="AV330" s="152"/>
      <c r="AW330" s="152"/>
    </row>
    <row r="331" spans="8:49">
      <c r="H331" s="152"/>
      <c r="I331" s="152"/>
      <c r="J331" s="152"/>
      <c r="K331" s="152"/>
      <c r="L331" s="152"/>
      <c r="M331" s="152"/>
      <c r="N331" s="152"/>
      <c r="O331" s="152"/>
      <c r="P331" s="152"/>
      <c r="Q331" s="152"/>
      <c r="R331" s="152"/>
      <c r="S331" s="152"/>
      <c r="T331" s="152"/>
      <c r="U331" s="152"/>
      <c r="V331" s="152"/>
      <c r="W331" s="152"/>
      <c r="X331" s="152"/>
      <c r="Y331" s="152"/>
      <c r="Z331" s="152"/>
      <c r="AA331" s="152"/>
      <c r="AB331" s="152"/>
      <c r="AC331" s="152"/>
      <c r="AD331" s="152"/>
      <c r="AE331" s="152"/>
      <c r="AF331" s="152"/>
      <c r="AG331" s="152"/>
      <c r="AH331" s="152"/>
      <c r="AI331" s="152"/>
      <c r="AJ331" s="152"/>
      <c r="AK331" s="152"/>
      <c r="AL331" s="152"/>
      <c r="AM331" s="152"/>
      <c r="AN331" s="152"/>
      <c r="AO331" s="152"/>
      <c r="AP331" s="152"/>
      <c r="AQ331" s="152"/>
      <c r="AR331" s="152"/>
      <c r="AS331" s="152"/>
      <c r="AT331" s="152"/>
      <c r="AU331" s="152"/>
      <c r="AV331" s="152"/>
      <c r="AW331" s="152"/>
    </row>
    <row r="332" spans="8:49">
      <c r="H332" s="152"/>
      <c r="I332" s="152"/>
      <c r="J332" s="152"/>
      <c r="K332" s="152"/>
      <c r="L332" s="152"/>
      <c r="M332" s="152"/>
      <c r="N332" s="152"/>
      <c r="O332" s="152"/>
      <c r="P332" s="152"/>
      <c r="Q332" s="152"/>
      <c r="R332" s="152"/>
      <c r="S332" s="152"/>
      <c r="T332" s="152"/>
      <c r="U332" s="152"/>
      <c r="V332" s="152"/>
      <c r="W332" s="152"/>
      <c r="X332" s="152"/>
      <c r="Y332" s="152"/>
      <c r="Z332" s="152"/>
      <c r="AA332" s="152"/>
      <c r="AB332" s="152"/>
      <c r="AC332" s="152"/>
      <c r="AD332" s="152"/>
      <c r="AE332" s="152"/>
      <c r="AF332" s="152"/>
      <c r="AG332" s="152"/>
      <c r="AH332" s="152"/>
      <c r="AI332" s="152"/>
      <c r="AJ332" s="152"/>
      <c r="AK332" s="152"/>
      <c r="AL332" s="152"/>
      <c r="AM332" s="152"/>
      <c r="AN332" s="152"/>
      <c r="AO332" s="152"/>
      <c r="AP332" s="152"/>
      <c r="AQ332" s="152"/>
      <c r="AR332" s="152"/>
      <c r="AS332" s="152"/>
      <c r="AT332" s="152"/>
      <c r="AU332" s="152"/>
      <c r="AV332" s="152"/>
      <c r="AW332" s="152"/>
    </row>
    <row r="333" spans="8:49">
      <c r="H333" s="152"/>
      <c r="I333" s="152"/>
      <c r="J333" s="152"/>
      <c r="K333" s="152"/>
      <c r="L333" s="152"/>
      <c r="M333" s="152"/>
      <c r="N333" s="152"/>
      <c r="O333" s="152"/>
      <c r="P333" s="152"/>
      <c r="Q333" s="152"/>
      <c r="R333" s="152"/>
      <c r="S333" s="152"/>
      <c r="T333" s="152"/>
      <c r="U333" s="152"/>
      <c r="V333" s="152"/>
      <c r="W333" s="152"/>
      <c r="X333" s="152"/>
      <c r="Y333" s="152"/>
      <c r="Z333" s="152"/>
      <c r="AA333" s="152"/>
      <c r="AB333" s="152"/>
      <c r="AC333" s="152"/>
      <c r="AD333" s="152"/>
      <c r="AE333" s="152"/>
      <c r="AF333" s="152"/>
      <c r="AG333" s="152"/>
      <c r="AH333" s="152"/>
      <c r="AI333" s="152"/>
      <c r="AJ333" s="152"/>
      <c r="AK333" s="152"/>
      <c r="AL333" s="152"/>
      <c r="AM333" s="152"/>
      <c r="AN333" s="152"/>
      <c r="AO333" s="152"/>
      <c r="AP333" s="152"/>
      <c r="AQ333" s="152"/>
      <c r="AR333" s="152"/>
      <c r="AS333" s="152"/>
      <c r="AT333" s="152"/>
      <c r="AU333" s="152"/>
      <c r="AV333" s="152"/>
      <c r="AW333" s="152"/>
    </row>
    <row r="334" spans="8:49">
      <c r="H334" s="152"/>
      <c r="I334" s="152"/>
      <c r="J334" s="152"/>
      <c r="K334" s="152"/>
      <c r="L334" s="152"/>
      <c r="M334" s="152"/>
      <c r="N334" s="152"/>
      <c r="O334" s="152"/>
      <c r="P334" s="152"/>
      <c r="Q334" s="152"/>
      <c r="R334" s="152"/>
      <c r="S334" s="152"/>
      <c r="T334" s="152"/>
      <c r="U334" s="152"/>
      <c r="V334" s="152"/>
      <c r="W334" s="152"/>
      <c r="X334" s="152"/>
      <c r="Y334" s="152"/>
      <c r="Z334" s="152"/>
      <c r="AA334" s="152"/>
      <c r="AB334" s="152"/>
      <c r="AC334" s="152"/>
      <c r="AD334" s="152"/>
      <c r="AE334" s="152"/>
      <c r="AF334" s="152"/>
      <c r="AG334" s="152"/>
      <c r="AH334" s="152"/>
      <c r="AI334" s="152"/>
      <c r="AJ334" s="152"/>
      <c r="AK334" s="152"/>
      <c r="AL334" s="152"/>
      <c r="AM334" s="152"/>
      <c r="AN334" s="152"/>
      <c r="AO334" s="152"/>
      <c r="AP334" s="152"/>
      <c r="AQ334" s="152"/>
      <c r="AR334" s="152"/>
      <c r="AS334" s="152"/>
      <c r="AT334" s="152"/>
      <c r="AU334" s="152"/>
      <c r="AV334" s="152"/>
      <c r="AW334" s="152"/>
    </row>
    <row r="335" spans="8:49">
      <c r="H335" s="152"/>
      <c r="I335" s="152"/>
      <c r="J335" s="152"/>
      <c r="K335" s="152"/>
      <c r="L335" s="152"/>
      <c r="M335" s="152"/>
      <c r="N335" s="152"/>
      <c r="O335" s="152"/>
      <c r="P335" s="152"/>
      <c r="Q335" s="152"/>
      <c r="R335" s="152"/>
      <c r="S335" s="152"/>
      <c r="T335" s="152"/>
      <c r="U335" s="152"/>
      <c r="V335" s="152"/>
      <c r="W335" s="152"/>
      <c r="X335" s="152"/>
      <c r="Y335" s="152"/>
      <c r="Z335" s="152"/>
      <c r="AA335" s="152"/>
      <c r="AB335" s="152"/>
      <c r="AC335" s="152"/>
      <c r="AD335" s="152"/>
      <c r="AE335" s="152"/>
      <c r="AF335" s="152"/>
      <c r="AG335" s="152"/>
      <c r="AH335" s="152"/>
      <c r="AI335" s="152"/>
      <c r="AJ335" s="152"/>
      <c r="AK335" s="152"/>
      <c r="AL335" s="152"/>
      <c r="AM335" s="152"/>
      <c r="AN335" s="152"/>
      <c r="AO335" s="152"/>
      <c r="AP335" s="152"/>
      <c r="AQ335" s="152"/>
      <c r="AR335" s="152"/>
      <c r="AS335" s="152"/>
      <c r="AT335" s="152"/>
      <c r="AU335" s="152"/>
      <c r="AV335" s="152"/>
      <c r="AW335" s="152"/>
    </row>
    <row r="336" spans="8:49">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row>
    <row r="337" spans="8:49">
      <c r="H337" s="152"/>
      <c r="I337" s="152"/>
      <c r="J337" s="152"/>
      <c r="K337" s="152"/>
      <c r="L337" s="152"/>
      <c r="M337" s="152"/>
      <c r="N337" s="152"/>
      <c r="O337" s="152"/>
      <c r="P337" s="152"/>
      <c r="Q337" s="152"/>
      <c r="R337" s="152"/>
      <c r="S337" s="152"/>
      <c r="T337" s="152"/>
      <c r="U337" s="152"/>
      <c r="V337" s="152"/>
      <c r="W337" s="152"/>
      <c r="X337" s="152"/>
      <c r="Y337" s="152"/>
      <c r="Z337" s="152"/>
      <c r="AA337" s="152"/>
      <c r="AB337" s="152"/>
      <c r="AC337" s="152"/>
      <c r="AD337" s="152"/>
      <c r="AE337" s="152"/>
      <c r="AF337" s="152"/>
      <c r="AG337" s="152"/>
      <c r="AH337" s="152"/>
      <c r="AI337" s="152"/>
      <c r="AJ337" s="152"/>
      <c r="AK337" s="152"/>
      <c r="AL337" s="152"/>
      <c r="AM337" s="152"/>
      <c r="AN337" s="152"/>
      <c r="AO337" s="152"/>
      <c r="AP337" s="152"/>
      <c r="AQ337" s="152"/>
      <c r="AR337" s="152"/>
      <c r="AS337" s="152"/>
      <c r="AT337" s="152"/>
      <c r="AU337" s="152"/>
      <c r="AV337" s="152"/>
      <c r="AW337" s="152"/>
    </row>
    <row r="338" spans="8:49">
      <c r="H338" s="152"/>
      <c r="I338" s="152"/>
      <c r="J338" s="152"/>
      <c r="K338" s="152"/>
      <c r="L338" s="152"/>
      <c r="M338" s="152"/>
      <c r="N338" s="152"/>
      <c r="O338" s="152"/>
      <c r="P338" s="152"/>
      <c r="Q338" s="152"/>
      <c r="R338" s="152"/>
      <c r="S338" s="152"/>
      <c r="T338" s="152"/>
      <c r="U338" s="152"/>
      <c r="V338" s="152"/>
      <c r="W338" s="152"/>
      <c r="X338" s="152"/>
      <c r="Y338" s="152"/>
      <c r="Z338" s="152"/>
      <c r="AA338" s="152"/>
      <c r="AB338" s="152"/>
      <c r="AC338" s="152"/>
      <c r="AD338" s="152"/>
      <c r="AE338" s="152"/>
      <c r="AF338" s="152"/>
      <c r="AG338" s="152"/>
      <c r="AH338" s="152"/>
      <c r="AI338" s="152"/>
      <c r="AJ338" s="152"/>
      <c r="AK338" s="152"/>
      <c r="AL338" s="152"/>
      <c r="AM338" s="152"/>
      <c r="AN338" s="152"/>
      <c r="AO338" s="152"/>
      <c r="AP338" s="152"/>
      <c r="AQ338" s="152"/>
      <c r="AR338" s="152"/>
      <c r="AS338" s="152"/>
      <c r="AT338" s="152"/>
      <c r="AU338" s="152"/>
      <c r="AV338" s="152"/>
      <c r="AW338" s="152"/>
    </row>
    <row r="339" spans="8:49">
      <c r="H339" s="152"/>
      <c r="I339" s="152"/>
      <c r="J339" s="152"/>
      <c r="K339" s="152"/>
      <c r="L339" s="152"/>
      <c r="M339" s="152"/>
      <c r="N339" s="152"/>
      <c r="O339" s="152"/>
      <c r="P339" s="152"/>
      <c r="Q339" s="152"/>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c r="AO339" s="152"/>
      <c r="AP339" s="152"/>
      <c r="AQ339" s="152"/>
      <c r="AR339" s="152"/>
      <c r="AS339" s="152"/>
      <c r="AT339" s="152"/>
      <c r="AU339" s="152"/>
      <c r="AV339" s="152"/>
      <c r="AW339" s="152"/>
    </row>
    <row r="340" spans="8:49">
      <c r="H340" s="152"/>
      <c r="I340" s="152"/>
      <c r="J340" s="152"/>
      <c r="K340" s="152"/>
      <c r="L340" s="152"/>
      <c r="M340" s="152"/>
      <c r="N340" s="152"/>
      <c r="O340" s="152"/>
      <c r="P340" s="152"/>
      <c r="Q340" s="152"/>
      <c r="R340" s="152"/>
      <c r="S340" s="152"/>
      <c r="T340" s="152"/>
      <c r="U340" s="152"/>
      <c r="V340" s="152"/>
      <c r="W340" s="152"/>
      <c r="X340" s="152"/>
      <c r="Y340" s="152"/>
      <c r="Z340" s="152"/>
      <c r="AA340" s="152"/>
      <c r="AB340" s="152"/>
      <c r="AC340" s="152"/>
      <c r="AD340" s="152"/>
      <c r="AE340" s="152"/>
      <c r="AF340" s="152"/>
      <c r="AG340" s="152"/>
      <c r="AH340" s="152"/>
      <c r="AI340" s="152"/>
      <c r="AJ340" s="152"/>
      <c r="AK340" s="152"/>
      <c r="AL340" s="152"/>
      <c r="AM340" s="152"/>
      <c r="AN340" s="152"/>
      <c r="AO340" s="152"/>
      <c r="AP340" s="152"/>
      <c r="AQ340" s="152"/>
      <c r="AR340" s="152"/>
      <c r="AS340" s="152"/>
      <c r="AT340" s="152"/>
      <c r="AU340" s="152"/>
      <c r="AV340" s="152"/>
      <c r="AW340" s="152"/>
    </row>
    <row r="341" spans="8:49">
      <c r="H341" s="152"/>
      <c r="I341" s="152"/>
      <c r="J341" s="152"/>
      <c r="K341" s="152"/>
      <c r="L341" s="152"/>
      <c r="M341" s="152"/>
      <c r="N341" s="152"/>
      <c r="O341" s="152"/>
      <c r="P341" s="152"/>
      <c r="Q341" s="152"/>
      <c r="R341" s="152"/>
      <c r="S341" s="152"/>
      <c r="T341" s="152"/>
      <c r="U341" s="152"/>
      <c r="V341" s="152"/>
      <c r="W341" s="152"/>
      <c r="X341" s="152"/>
      <c r="Y341" s="152"/>
      <c r="Z341" s="152"/>
      <c r="AA341" s="152"/>
      <c r="AB341" s="152"/>
      <c r="AC341" s="152"/>
      <c r="AD341" s="152"/>
      <c r="AE341" s="152"/>
      <c r="AF341" s="152"/>
      <c r="AG341" s="152"/>
      <c r="AH341" s="152"/>
      <c r="AI341" s="152"/>
      <c r="AJ341" s="152"/>
      <c r="AK341" s="152"/>
      <c r="AL341" s="152"/>
      <c r="AM341" s="152"/>
      <c r="AN341" s="152"/>
      <c r="AO341" s="152"/>
      <c r="AP341" s="152"/>
      <c r="AQ341" s="152"/>
      <c r="AR341" s="152"/>
      <c r="AS341" s="152"/>
      <c r="AT341" s="152"/>
      <c r="AU341" s="152"/>
      <c r="AV341" s="152"/>
      <c r="AW341" s="152"/>
    </row>
    <row r="342" spans="8:49">
      <c r="H342" s="152"/>
      <c r="I342" s="152"/>
      <c r="J342" s="152"/>
      <c r="K342" s="152"/>
      <c r="L342" s="152"/>
      <c r="M342" s="152"/>
      <c r="N342" s="152"/>
      <c r="O342" s="152"/>
      <c r="P342" s="152"/>
      <c r="Q342" s="152"/>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c r="AO342" s="152"/>
      <c r="AP342" s="152"/>
      <c r="AQ342" s="152"/>
      <c r="AR342" s="152"/>
      <c r="AS342" s="152"/>
      <c r="AT342" s="152"/>
      <c r="AU342" s="152"/>
      <c r="AV342" s="152"/>
      <c r="AW342" s="152"/>
    </row>
    <row r="343" spans="8:49">
      <c r="H343" s="152"/>
      <c r="I343" s="152"/>
      <c r="J343" s="152"/>
      <c r="K343" s="152"/>
      <c r="L343" s="152"/>
      <c r="M343" s="152"/>
      <c r="N343" s="152"/>
      <c r="O343" s="152"/>
      <c r="P343" s="152"/>
      <c r="Q343" s="152"/>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c r="AO343" s="152"/>
      <c r="AP343" s="152"/>
      <c r="AQ343" s="152"/>
      <c r="AR343" s="152"/>
      <c r="AS343" s="152"/>
      <c r="AT343" s="152"/>
      <c r="AU343" s="152"/>
      <c r="AV343" s="152"/>
      <c r="AW343" s="152"/>
    </row>
    <row r="344" spans="8:49">
      <c r="H344" s="152"/>
      <c r="I344" s="152"/>
      <c r="J344" s="152"/>
      <c r="K344" s="152"/>
      <c r="L344" s="152"/>
      <c r="M344" s="152"/>
      <c r="N344" s="152"/>
      <c r="O344" s="152"/>
      <c r="P344" s="152"/>
      <c r="Q344" s="152"/>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c r="AO344" s="152"/>
      <c r="AP344" s="152"/>
      <c r="AQ344" s="152"/>
      <c r="AR344" s="152"/>
      <c r="AS344" s="152"/>
      <c r="AT344" s="152"/>
      <c r="AU344" s="152"/>
      <c r="AV344" s="152"/>
      <c r="AW344" s="152"/>
    </row>
    <row r="345" spans="8:49">
      <c r="H345" s="152"/>
      <c r="I345" s="152"/>
      <c r="J345" s="152"/>
      <c r="K345" s="152"/>
      <c r="L345" s="152"/>
      <c r="M345" s="152"/>
      <c r="N345" s="152"/>
      <c r="O345" s="152"/>
      <c r="P345" s="152"/>
      <c r="Q345" s="152"/>
      <c r="R345" s="152"/>
      <c r="S345" s="152"/>
      <c r="T345" s="152"/>
      <c r="U345" s="152"/>
      <c r="V345" s="152"/>
      <c r="W345" s="152"/>
      <c r="X345" s="152"/>
      <c r="Y345" s="152"/>
      <c r="Z345" s="152"/>
      <c r="AA345" s="152"/>
      <c r="AB345" s="152"/>
      <c r="AC345" s="152"/>
      <c r="AD345" s="152"/>
      <c r="AE345" s="152"/>
      <c r="AF345" s="152"/>
      <c r="AG345" s="152"/>
      <c r="AH345" s="152"/>
      <c r="AI345" s="152"/>
      <c r="AJ345" s="152"/>
      <c r="AK345" s="152"/>
      <c r="AL345" s="152"/>
      <c r="AM345" s="152"/>
      <c r="AN345" s="152"/>
      <c r="AO345" s="152"/>
      <c r="AP345" s="152"/>
      <c r="AQ345" s="152"/>
      <c r="AR345" s="152"/>
      <c r="AS345" s="152"/>
      <c r="AT345" s="152"/>
      <c r="AU345" s="152"/>
      <c r="AV345" s="152"/>
      <c r="AW345" s="152"/>
    </row>
    <row r="346" spans="8:49">
      <c r="H346" s="152"/>
      <c r="I346" s="152"/>
      <c r="J346" s="152"/>
      <c r="K346" s="152"/>
      <c r="L346" s="152"/>
      <c r="M346" s="152"/>
      <c r="N346" s="152"/>
      <c r="O346" s="152"/>
      <c r="P346" s="152"/>
      <c r="Q346" s="152"/>
      <c r="R346" s="152"/>
      <c r="S346" s="152"/>
      <c r="T346" s="152"/>
      <c r="U346" s="152"/>
      <c r="V346" s="152"/>
      <c r="W346" s="152"/>
      <c r="X346" s="152"/>
      <c r="Y346" s="152"/>
      <c r="Z346" s="152"/>
      <c r="AA346" s="152"/>
      <c r="AB346" s="152"/>
      <c r="AC346" s="152"/>
      <c r="AD346" s="152"/>
      <c r="AE346" s="152"/>
      <c r="AF346" s="152"/>
      <c r="AG346" s="152"/>
      <c r="AH346" s="152"/>
      <c r="AI346" s="152"/>
      <c r="AJ346" s="152"/>
      <c r="AK346" s="152"/>
      <c r="AL346" s="152"/>
      <c r="AM346" s="152"/>
      <c r="AN346" s="152"/>
      <c r="AO346" s="152"/>
      <c r="AP346" s="152"/>
      <c r="AQ346" s="152"/>
      <c r="AR346" s="152"/>
      <c r="AS346" s="152"/>
      <c r="AT346" s="152"/>
      <c r="AU346" s="152"/>
      <c r="AV346" s="152"/>
      <c r="AW346" s="152"/>
    </row>
    <row r="347" spans="8:49">
      <c r="H347" s="152"/>
      <c r="I347" s="152"/>
      <c r="J347" s="152"/>
      <c r="K347" s="152"/>
      <c r="L347" s="152"/>
      <c r="M347" s="152"/>
      <c r="N347" s="152"/>
      <c r="O347" s="152"/>
      <c r="P347" s="152"/>
      <c r="Q347" s="152"/>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c r="AO347" s="152"/>
      <c r="AP347" s="152"/>
      <c r="AQ347" s="152"/>
      <c r="AR347" s="152"/>
      <c r="AS347" s="152"/>
      <c r="AT347" s="152"/>
      <c r="AU347" s="152"/>
      <c r="AV347" s="152"/>
      <c r="AW347" s="152"/>
    </row>
    <row r="348" spans="8:49">
      <c r="H348" s="152"/>
      <c r="I348" s="152"/>
      <c r="J348" s="152"/>
      <c r="K348" s="152"/>
      <c r="L348" s="152"/>
      <c r="M348" s="152"/>
      <c r="N348" s="152"/>
      <c r="O348" s="152"/>
      <c r="P348" s="152"/>
      <c r="Q348" s="152"/>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c r="AU348" s="152"/>
      <c r="AV348" s="152"/>
      <c r="AW348" s="152"/>
    </row>
    <row r="349" spans="8:49">
      <c r="H349" s="152"/>
      <c r="I349" s="152"/>
      <c r="J349" s="152"/>
      <c r="K349" s="152"/>
      <c r="L349" s="152"/>
      <c r="M349" s="152"/>
      <c r="N349" s="152"/>
      <c r="O349" s="152"/>
      <c r="P349" s="152"/>
      <c r="Q349" s="152"/>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c r="AU349" s="152"/>
      <c r="AV349" s="152"/>
      <c r="AW349" s="152"/>
    </row>
    <row r="350" spans="8:49">
      <c r="H350" s="152"/>
      <c r="I350" s="152"/>
      <c r="J350" s="152"/>
      <c r="K350" s="152"/>
      <c r="L350" s="152"/>
      <c r="M350" s="152"/>
      <c r="N350" s="152"/>
      <c r="O350" s="152"/>
      <c r="P350" s="152"/>
      <c r="Q350" s="152"/>
      <c r="R350" s="152"/>
      <c r="S350" s="152"/>
      <c r="T350" s="152"/>
      <c r="U350" s="152"/>
      <c r="V350" s="152"/>
      <c r="W350" s="152"/>
      <c r="X350" s="152"/>
      <c r="Y350" s="152"/>
      <c r="Z350" s="152"/>
      <c r="AA350" s="152"/>
      <c r="AB350" s="152"/>
      <c r="AC350" s="152"/>
      <c r="AD350" s="152"/>
      <c r="AE350" s="152"/>
      <c r="AF350" s="152"/>
      <c r="AG350" s="152"/>
      <c r="AH350" s="152"/>
      <c r="AI350" s="152"/>
      <c r="AJ350" s="152"/>
      <c r="AK350" s="152"/>
      <c r="AL350" s="152"/>
      <c r="AM350" s="152"/>
      <c r="AN350" s="152"/>
      <c r="AO350" s="152"/>
      <c r="AP350" s="152"/>
      <c r="AQ350" s="152"/>
      <c r="AR350" s="152"/>
      <c r="AS350" s="152"/>
      <c r="AT350" s="152"/>
      <c r="AU350" s="152"/>
      <c r="AV350" s="152"/>
      <c r="AW350" s="152"/>
    </row>
    <row r="351" spans="8:49">
      <c r="H351" s="152"/>
      <c r="I351" s="152"/>
      <c r="J351" s="152"/>
      <c r="K351" s="152"/>
      <c r="L351" s="152"/>
      <c r="M351" s="152"/>
      <c r="N351" s="152"/>
      <c r="O351" s="152"/>
      <c r="P351" s="152"/>
      <c r="Q351" s="152"/>
      <c r="R351" s="152"/>
      <c r="S351" s="152"/>
      <c r="T351" s="152"/>
      <c r="U351" s="152"/>
      <c r="V351" s="152"/>
      <c r="W351" s="152"/>
      <c r="X351" s="152"/>
      <c r="Y351" s="152"/>
      <c r="Z351" s="152"/>
      <c r="AA351" s="152"/>
      <c r="AB351" s="152"/>
      <c r="AC351" s="152"/>
      <c r="AD351" s="152"/>
      <c r="AE351" s="152"/>
      <c r="AF351" s="152"/>
      <c r="AG351" s="152"/>
      <c r="AH351" s="152"/>
      <c r="AI351" s="152"/>
      <c r="AJ351" s="152"/>
      <c r="AK351" s="152"/>
      <c r="AL351" s="152"/>
      <c r="AM351" s="152"/>
      <c r="AN351" s="152"/>
      <c r="AO351" s="152"/>
      <c r="AP351" s="152"/>
      <c r="AQ351" s="152"/>
      <c r="AR351" s="152"/>
      <c r="AS351" s="152"/>
      <c r="AT351" s="152"/>
      <c r="AU351" s="152"/>
      <c r="AV351" s="152"/>
      <c r="AW351" s="152"/>
    </row>
    <row r="352" spans="8:49">
      <c r="H352" s="152"/>
      <c r="I352" s="152"/>
      <c r="J352" s="152"/>
      <c r="K352" s="152"/>
      <c r="L352" s="152"/>
      <c r="M352" s="152"/>
      <c r="N352" s="152"/>
      <c r="O352" s="152"/>
      <c r="P352" s="152"/>
      <c r="Q352" s="152"/>
      <c r="R352" s="152"/>
      <c r="S352" s="152"/>
      <c r="T352" s="152"/>
      <c r="U352" s="152"/>
      <c r="V352" s="152"/>
      <c r="W352" s="152"/>
      <c r="X352" s="152"/>
      <c r="Y352" s="152"/>
      <c r="Z352" s="152"/>
      <c r="AA352" s="152"/>
      <c r="AB352" s="152"/>
      <c r="AC352" s="152"/>
      <c r="AD352" s="152"/>
      <c r="AE352" s="152"/>
      <c r="AF352" s="152"/>
      <c r="AG352" s="152"/>
      <c r="AH352" s="152"/>
      <c r="AI352" s="152"/>
      <c r="AJ352" s="152"/>
      <c r="AK352" s="152"/>
      <c r="AL352" s="152"/>
      <c r="AM352" s="152"/>
      <c r="AN352" s="152"/>
      <c r="AO352" s="152"/>
      <c r="AP352" s="152"/>
      <c r="AQ352" s="152"/>
      <c r="AR352" s="152"/>
      <c r="AS352" s="152"/>
      <c r="AT352" s="152"/>
      <c r="AU352" s="152"/>
      <c r="AV352" s="152"/>
      <c r="AW352" s="152"/>
    </row>
    <row r="353" spans="8:49">
      <c r="H353" s="152"/>
      <c r="I353" s="152"/>
      <c r="J353" s="152"/>
      <c r="K353" s="152"/>
      <c r="L353" s="152"/>
      <c r="M353" s="152"/>
      <c r="N353" s="152"/>
      <c r="O353" s="152"/>
      <c r="P353" s="152"/>
      <c r="Q353" s="152"/>
      <c r="R353" s="152"/>
      <c r="S353" s="152"/>
      <c r="T353" s="152"/>
      <c r="U353" s="152"/>
      <c r="V353" s="152"/>
      <c r="W353" s="152"/>
      <c r="X353" s="152"/>
      <c r="Y353" s="152"/>
      <c r="Z353" s="152"/>
      <c r="AA353" s="152"/>
      <c r="AB353" s="152"/>
      <c r="AC353" s="152"/>
      <c r="AD353" s="152"/>
      <c r="AE353" s="152"/>
      <c r="AF353" s="152"/>
      <c r="AG353" s="152"/>
      <c r="AH353" s="152"/>
      <c r="AI353" s="152"/>
      <c r="AJ353" s="152"/>
      <c r="AK353" s="152"/>
      <c r="AL353" s="152"/>
      <c r="AM353" s="152"/>
      <c r="AN353" s="152"/>
      <c r="AO353" s="152"/>
      <c r="AP353" s="152"/>
      <c r="AQ353" s="152"/>
      <c r="AR353" s="152"/>
      <c r="AS353" s="152"/>
      <c r="AT353" s="152"/>
      <c r="AU353" s="152"/>
      <c r="AV353" s="152"/>
      <c r="AW353" s="152"/>
    </row>
    <row r="354" spans="8:49">
      <c r="H354" s="152"/>
      <c r="I354" s="152"/>
      <c r="J354" s="152"/>
      <c r="K354" s="152"/>
      <c r="L354" s="152"/>
      <c r="M354" s="152"/>
      <c r="N354" s="152"/>
      <c r="O354" s="152"/>
      <c r="P354" s="152"/>
      <c r="Q354" s="152"/>
      <c r="R354" s="152"/>
      <c r="S354" s="152"/>
      <c r="T354" s="152"/>
      <c r="U354" s="152"/>
      <c r="V354" s="152"/>
      <c r="W354" s="152"/>
      <c r="X354" s="152"/>
      <c r="Y354" s="152"/>
      <c r="Z354" s="152"/>
      <c r="AA354" s="152"/>
      <c r="AB354" s="152"/>
      <c r="AC354" s="152"/>
      <c r="AD354" s="152"/>
      <c r="AE354" s="152"/>
      <c r="AF354" s="152"/>
      <c r="AG354" s="152"/>
      <c r="AH354" s="152"/>
      <c r="AI354" s="152"/>
      <c r="AJ354" s="152"/>
      <c r="AK354" s="152"/>
      <c r="AL354" s="152"/>
      <c r="AM354" s="152"/>
      <c r="AN354" s="152"/>
      <c r="AO354" s="152"/>
      <c r="AP354" s="152"/>
      <c r="AQ354" s="152"/>
      <c r="AR354" s="152"/>
      <c r="AS354" s="152"/>
      <c r="AT354" s="152"/>
      <c r="AU354" s="152"/>
      <c r="AV354" s="152"/>
      <c r="AW354" s="152"/>
    </row>
    <row r="355" spans="8:49">
      <c r="H355" s="152"/>
      <c r="I355" s="152"/>
      <c r="J355" s="152"/>
      <c r="K355" s="152"/>
      <c r="L355" s="152"/>
      <c r="M355" s="152"/>
      <c r="N355" s="152"/>
      <c r="O355" s="152"/>
      <c r="P355" s="152"/>
      <c r="Q355" s="152"/>
      <c r="R355" s="152"/>
      <c r="S355" s="152"/>
      <c r="T355" s="152"/>
      <c r="U355" s="152"/>
      <c r="V355" s="152"/>
      <c r="W355" s="152"/>
      <c r="X355" s="152"/>
      <c r="Y355" s="152"/>
      <c r="Z355" s="152"/>
      <c r="AA355" s="152"/>
      <c r="AB355" s="152"/>
      <c r="AC355" s="152"/>
      <c r="AD355" s="152"/>
      <c r="AE355" s="152"/>
      <c r="AF355" s="152"/>
      <c r="AG355" s="152"/>
      <c r="AH355" s="152"/>
      <c r="AI355" s="152"/>
      <c r="AJ355" s="152"/>
      <c r="AK355" s="152"/>
      <c r="AL355" s="152"/>
      <c r="AM355" s="152"/>
      <c r="AN355" s="152"/>
      <c r="AO355" s="152"/>
      <c r="AP355" s="152"/>
      <c r="AQ355" s="152"/>
      <c r="AR355" s="152"/>
      <c r="AS355" s="152"/>
      <c r="AT355" s="152"/>
      <c r="AU355" s="152"/>
      <c r="AV355" s="152"/>
      <c r="AW355" s="152"/>
    </row>
    <row r="356" spans="8:49">
      <c r="H356" s="152"/>
      <c r="I356" s="152"/>
      <c r="J356" s="152"/>
      <c r="K356" s="152"/>
      <c r="L356" s="152"/>
      <c r="M356" s="152"/>
      <c r="N356" s="152"/>
      <c r="O356" s="152"/>
      <c r="P356" s="152"/>
      <c r="Q356" s="152"/>
      <c r="R356" s="152"/>
      <c r="S356" s="152"/>
      <c r="T356" s="152"/>
      <c r="U356" s="152"/>
      <c r="V356" s="152"/>
      <c r="W356" s="152"/>
      <c r="X356" s="152"/>
      <c r="Y356" s="152"/>
      <c r="Z356" s="152"/>
      <c r="AA356" s="152"/>
      <c r="AB356" s="152"/>
      <c r="AC356" s="152"/>
      <c r="AD356" s="152"/>
      <c r="AE356" s="152"/>
      <c r="AF356" s="152"/>
      <c r="AG356" s="152"/>
      <c r="AH356" s="152"/>
      <c r="AI356" s="152"/>
      <c r="AJ356" s="152"/>
      <c r="AK356" s="152"/>
      <c r="AL356" s="152"/>
      <c r="AM356" s="152"/>
      <c r="AN356" s="152"/>
      <c r="AO356" s="152"/>
      <c r="AP356" s="152"/>
      <c r="AQ356" s="152"/>
      <c r="AR356" s="152"/>
      <c r="AS356" s="152"/>
      <c r="AT356" s="152"/>
      <c r="AU356" s="152"/>
      <c r="AV356" s="152"/>
      <c r="AW356" s="152"/>
    </row>
    <row r="357" spans="8:49">
      <c r="H357" s="152"/>
      <c r="I357" s="152"/>
      <c r="J357" s="152"/>
      <c r="K357" s="152"/>
      <c r="L357" s="152"/>
      <c r="M357" s="152"/>
      <c r="N357" s="152"/>
      <c r="O357" s="152"/>
      <c r="P357" s="152"/>
      <c r="Q357" s="152"/>
      <c r="R357" s="152"/>
      <c r="S357" s="152"/>
      <c r="T357" s="152"/>
      <c r="U357" s="152"/>
      <c r="V357" s="152"/>
      <c r="W357" s="152"/>
      <c r="X357" s="152"/>
      <c r="Y357" s="152"/>
      <c r="Z357" s="152"/>
      <c r="AA357" s="152"/>
      <c r="AB357" s="152"/>
      <c r="AC357" s="152"/>
      <c r="AD357" s="152"/>
      <c r="AE357" s="152"/>
      <c r="AF357" s="152"/>
      <c r="AG357" s="152"/>
      <c r="AH357" s="152"/>
      <c r="AI357" s="152"/>
      <c r="AJ357" s="152"/>
      <c r="AK357" s="152"/>
      <c r="AL357" s="152"/>
      <c r="AM357" s="152"/>
      <c r="AN357" s="152"/>
      <c r="AO357" s="152"/>
      <c r="AP357" s="152"/>
      <c r="AQ357" s="152"/>
      <c r="AR357" s="152"/>
      <c r="AS357" s="152"/>
      <c r="AT357" s="152"/>
      <c r="AU357" s="152"/>
      <c r="AV357" s="152"/>
      <c r="AW357" s="152"/>
    </row>
    <row r="358" spans="8:49">
      <c r="H358" s="152"/>
      <c r="I358" s="152"/>
      <c r="J358" s="152"/>
      <c r="K358" s="152"/>
      <c r="L358" s="152"/>
      <c r="M358" s="152"/>
      <c r="N358" s="152"/>
      <c r="O358" s="152"/>
      <c r="P358" s="152"/>
      <c r="Q358" s="152"/>
      <c r="R358" s="152"/>
      <c r="S358" s="152"/>
      <c r="T358" s="152"/>
      <c r="U358" s="152"/>
      <c r="V358" s="152"/>
      <c r="W358" s="152"/>
      <c r="X358" s="152"/>
      <c r="Y358" s="152"/>
      <c r="Z358" s="152"/>
      <c r="AA358" s="152"/>
      <c r="AB358" s="152"/>
      <c r="AC358" s="152"/>
      <c r="AD358" s="152"/>
      <c r="AE358" s="152"/>
      <c r="AF358" s="152"/>
      <c r="AG358" s="152"/>
      <c r="AH358" s="152"/>
      <c r="AI358" s="152"/>
      <c r="AJ358" s="152"/>
      <c r="AK358" s="152"/>
      <c r="AL358" s="152"/>
      <c r="AM358" s="152"/>
      <c r="AN358" s="152"/>
      <c r="AO358" s="152"/>
      <c r="AP358" s="152"/>
      <c r="AQ358" s="152"/>
      <c r="AR358" s="152"/>
      <c r="AS358" s="152"/>
      <c r="AT358" s="152"/>
      <c r="AU358" s="152"/>
      <c r="AV358" s="152"/>
      <c r="AW358" s="152"/>
    </row>
    <row r="359" spans="8:49">
      <c r="H359" s="152"/>
      <c r="I359" s="152"/>
      <c r="J359" s="152"/>
      <c r="K359" s="152"/>
      <c r="L359" s="152"/>
      <c r="M359" s="152"/>
      <c r="N359" s="152"/>
      <c r="O359" s="152"/>
      <c r="P359" s="152"/>
      <c r="Q359" s="152"/>
      <c r="R359" s="152"/>
      <c r="S359" s="152"/>
      <c r="T359" s="152"/>
      <c r="U359" s="152"/>
      <c r="V359" s="152"/>
      <c r="W359" s="152"/>
      <c r="X359" s="152"/>
      <c r="Y359" s="152"/>
      <c r="Z359" s="152"/>
      <c r="AA359" s="152"/>
      <c r="AB359" s="152"/>
      <c r="AC359" s="152"/>
      <c r="AD359" s="152"/>
      <c r="AE359" s="152"/>
      <c r="AF359" s="152"/>
      <c r="AG359" s="152"/>
      <c r="AH359" s="152"/>
      <c r="AI359" s="152"/>
      <c r="AJ359" s="152"/>
      <c r="AK359" s="152"/>
      <c r="AL359" s="152"/>
      <c r="AM359" s="152"/>
      <c r="AN359" s="152"/>
      <c r="AO359" s="152"/>
      <c r="AP359" s="152"/>
      <c r="AQ359" s="152"/>
      <c r="AR359" s="152"/>
      <c r="AS359" s="152"/>
      <c r="AT359" s="152"/>
      <c r="AU359" s="152"/>
      <c r="AV359" s="152"/>
      <c r="AW359" s="152"/>
    </row>
    <row r="360" spans="8:49">
      <c r="H360" s="152"/>
      <c r="I360" s="152"/>
      <c r="J360" s="152"/>
      <c r="K360" s="152"/>
      <c r="L360" s="152"/>
      <c r="M360" s="152"/>
      <c r="N360" s="152"/>
      <c r="O360" s="152"/>
      <c r="P360" s="152"/>
      <c r="Q360" s="152"/>
      <c r="R360" s="152"/>
      <c r="S360" s="152"/>
      <c r="T360" s="152"/>
      <c r="U360" s="152"/>
      <c r="V360" s="152"/>
      <c r="W360" s="152"/>
      <c r="X360" s="152"/>
      <c r="Y360" s="152"/>
      <c r="Z360" s="152"/>
      <c r="AA360" s="152"/>
      <c r="AB360" s="152"/>
      <c r="AC360" s="152"/>
      <c r="AD360" s="152"/>
      <c r="AE360" s="152"/>
      <c r="AF360" s="152"/>
      <c r="AG360" s="152"/>
      <c r="AH360" s="152"/>
      <c r="AI360" s="152"/>
      <c r="AJ360" s="152"/>
      <c r="AK360" s="152"/>
      <c r="AL360" s="152"/>
      <c r="AM360" s="152"/>
      <c r="AN360" s="152"/>
      <c r="AO360" s="152"/>
      <c r="AP360" s="152"/>
      <c r="AQ360" s="152"/>
      <c r="AR360" s="152"/>
      <c r="AS360" s="152"/>
      <c r="AT360" s="152"/>
      <c r="AU360" s="152"/>
      <c r="AV360" s="152"/>
      <c r="AW360" s="152"/>
    </row>
    <row r="361" spans="8:49">
      <c r="H361" s="152"/>
      <c r="I361" s="152"/>
      <c r="J361" s="152"/>
      <c r="K361" s="152"/>
      <c r="L361" s="152"/>
      <c r="M361" s="152"/>
      <c r="N361" s="152"/>
      <c r="O361" s="152"/>
      <c r="P361" s="152"/>
      <c r="Q361" s="152"/>
      <c r="R361" s="152"/>
      <c r="S361" s="152"/>
      <c r="T361" s="152"/>
      <c r="U361" s="152"/>
      <c r="V361" s="152"/>
      <c r="W361" s="152"/>
      <c r="X361" s="152"/>
      <c r="Y361" s="152"/>
      <c r="Z361" s="152"/>
      <c r="AA361" s="152"/>
      <c r="AB361" s="152"/>
      <c r="AC361" s="152"/>
      <c r="AD361" s="152"/>
      <c r="AE361" s="152"/>
      <c r="AF361" s="152"/>
      <c r="AG361" s="152"/>
      <c r="AH361" s="152"/>
      <c r="AI361" s="152"/>
      <c r="AJ361" s="152"/>
      <c r="AK361" s="152"/>
      <c r="AL361" s="152"/>
      <c r="AM361" s="152"/>
      <c r="AN361" s="152"/>
      <c r="AO361" s="152"/>
      <c r="AP361" s="152"/>
      <c r="AQ361" s="152"/>
      <c r="AR361" s="152"/>
      <c r="AS361" s="152"/>
      <c r="AT361" s="152"/>
      <c r="AU361" s="152"/>
      <c r="AV361" s="152"/>
      <c r="AW361" s="152"/>
    </row>
  </sheetData>
  <sheetProtection algorithmName="SHA-512" hashValue="y+cZYCZgX4B72y0z9z5l+5vtxeoh65cTBTb97+FJmlDQqpBqpWxU0OshIr3HPeakitGFK62XAZlja5t5436ERQ==" saltValue="ezIMnpJ4RlqU3GZdznSF7Q==" spinCount="100000" sheet="1" insertRows="0"/>
  <mergeCells count="12">
    <mergeCell ref="B70:D70"/>
    <mergeCell ref="B1:E1"/>
    <mergeCell ref="B2:E2"/>
    <mergeCell ref="B3:E3"/>
    <mergeCell ref="B4:E4"/>
    <mergeCell ref="B5:E5"/>
    <mergeCell ref="B6:E6"/>
    <mergeCell ref="B7:E7"/>
    <mergeCell ref="B9:E9"/>
    <mergeCell ref="B8:E8"/>
    <mergeCell ref="B10:E10"/>
    <mergeCell ref="B12:E12"/>
  </mergeCells>
  <printOptions horizontalCentered="1"/>
  <pageMargins left="0.25" right="0.25" top="0.75" bottom="0.75" header="0.3" footer="0.3"/>
  <pageSetup paperSize="5" scale="98" fitToHeight="0" orientation="portrait" r:id="rId1"/>
  <rowBreaks count="1" manualBreakCount="1">
    <brk id="51" max="4" man="1"/>
  </rowBreaks>
  <tableParts count="8">
    <tablePart r:id="rId2"/>
    <tablePart r:id="rId3"/>
    <tablePart r:id="rId4"/>
    <tablePart r:id="rId5"/>
    <tablePart r:id="rId6"/>
    <tablePart r:id="rId7"/>
    <tablePart r:id="rId8"/>
    <tablePart r:id="rId9"/>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AH80"/>
  <sheetViews>
    <sheetView topLeftCell="A49" zoomScaleNormal="100" zoomScaleSheetLayoutView="100" workbookViewId="0">
      <selection activeCell="C73" sqref="C73"/>
    </sheetView>
  </sheetViews>
  <sheetFormatPr baseColWidth="10" defaultRowHeight="14.4"/>
  <cols>
    <col min="1" max="1" width="2.109375" customWidth="1"/>
    <col min="2" max="2" width="55.33203125" customWidth="1"/>
    <col min="3" max="3" width="14.44140625" bestFit="1" customWidth="1"/>
    <col min="4" max="4" width="16.33203125" customWidth="1"/>
    <col min="5" max="5" width="15.109375" bestFit="1" customWidth="1"/>
    <col min="6" max="6" width="1.33203125" customWidth="1"/>
    <col min="7" max="7" width="36.77734375" customWidth="1"/>
    <col min="9" max="34" width="11.5546875" style="152"/>
  </cols>
  <sheetData>
    <row r="1" spans="1:26" ht="17.399999999999999">
      <c r="A1" s="207"/>
      <c r="B1" s="407" t="s">
        <v>10</v>
      </c>
      <c r="C1" s="408"/>
      <c r="D1" s="408"/>
      <c r="E1" s="409"/>
      <c r="F1" s="207"/>
      <c r="G1" s="207"/>
    </row>
    <row r="2" spans="1:26">
      <c r="A2" s="207"/>
      <c r="B2" s="22"/>
      <c r="C2" s="23"/>
      <c r="D2" s="23"/>
      <c r="E2" s="59"/>
      <c r="F2" s="207"/>
      <c r="G2" s="207"/>
    </row>
    <row r="3" spans="1:26" ht="17.399999999999999">
      <c r="A3" s="207"/>
      <c r="B3" s="443" t="s">
        <v>22</v>
      </c>
      <c r="C3" s="444"/>
      <c r="D3" s="444"/>
      <c r="E3" s="445"/>
      <c r="F3" s="207"/>
      <c r="G3" s="207"/>
    </row>
    <row r="4" spans="1:26" ht="17.399999999999999">
      <c r="A4" s="207"/>
      <c r="B4" s="132"/>
      <c r="C4" s="133"/>
      <c r="D4" s="2"/>
      <c r="E4" s="3"/>
      <c r="F4" s="207"/>
      <c r="G4" s="207"/>
    </row>
    <row r="5" spans="1:26">
      <c r="A5" s="207"/>
      <c r="B5" s="437" t="s">
        <v>94</v>
      </c>
      <c r="C5" s="438"/>
      <c r="D5" s="438"/>
      <c r="E5" s="439"/>
      <c r="F5" s="207"/>
      <c r="G5" s="207"/>
    </row>
    <row r="6" spans="1:26">
      <c r="A6" s="207"/>
      <c r="B6" s="440" t="str">
        <f>'Budget total'!A6</f>
        <v>Organisation ABC</v>
      </c>
      <c r="C6" s="441"/>
      <c r="D6" s="441"/>
      <c r="E6" s="442"/>
      <c r="F6" s="207"/>
      <c r="G6" s="207"/>
    </row>
    <row r="7" spans="1:26">
      <c r="A7" s="207"/>
      <c r="B7" s="437" t="s">
        <v>95</v>
      </c>
      <c r="C7" s="438"/>
      <c r="D7" s="438"/>
      <c r="E7" s="439"/>
      <c r="F7" s="207"/>
      <c r="G7" s="207"/>
    </row>
    <row r="8" spans="1:26">
      <c r="A8" s="207"/>
      <c r="B8" s="431" t="str">
        <f>'Budget total'!A8</f>
        <v>Projet XYZ</v>
      </c>
      <c r="C8" s="432"/>
      <c r="D8" s="432"/>
      <c r="E8" s="433"/>
      <c r="F8" s="207"/>
      <c r="G8" s="207"/>
    </row>
    <row r="9" spans="1:26">
      <c r="A9" s="207"/>
      <c r="B9" s="437" t="s">
        <v>96</v>
      </c>
      <c r="C9" s="438"/>
      <c r="D9" s="438"/>
      <c r="E9" s="439"/>
      <c r="F9" s="207"/>
      <c r="G9" s="207"/>
    </row>
    <row r="10" spans="1:26">
      <c r="A10" s="207"/>
      <c r="B10" s="440" t="str">
        <f>'Budget total'!A10</f>
        <v>Volet 2 - L'utilisation du français dans les organisations</v>
      </c>
      <c r="C10" s="441"/>
      <c r="D10" s="441"/>
      <c r="E10" s="442"/>
      <c r="F10" s="207"/>
      <c r="G10" s="207"/>
    </row>
    <row r="11" spans="1:26">
      <c r="A11" s="207"/>
      <c r="B11" s="134" t="s">
        <v>12</v>
      </c>
      <c r="C11" s="135" t="s">
        <v>97</v>
      </c>
      <c r="D11" s="135" t="str">
        <f>'Budget total'!C11</f>
        <v>nombre  mois</v>
      </c>
      <c r="E11" s="136"/>
      <c r="F11" s="207"/>
      <c r="G11" s="207"/>
    </row>
    <row r="12" spans="1:26">
      <c r="A12" s="207"/>
      <c r="B12" s="431" t="str">
        <f>'Budget total'!A13</f>
        <v>13 à 24 mois</v>
      </c>
      <c r="C12" s="432"/>
      <c r="D12" s="432"/>
      <c r="E12" s="433"/>
      <c r="F12" s="207"/>
      <c r="G12" s="207"/>
    </row>
    <row r="13" spans="1:26" s="207" customFormat="1" ht="55.95" customHeight="1">
      <c r="B13" s="5" t="s">
        <v>89</v>
      </c>
      <c r="C13" s="4" t="s">
        <v>23</v>
      </c>
      <c r="D13" s="6" t="s">
        <v>24</v>
      </c>
      <c r="E13" s="127" t="s">
        <v>61</v>
      </c>
      <c r="G13" s="4" t="s">
        <v>67</v>
      </c>
      <c r="I13" s="152"/>
      <c r="J13" s="152"/>
      <c r="K13" s="152"/>
      <c r="L13" s="152"/>
      <c r="M13" s="152"/>
      <c r="N13" s="152"/>
      <c r="O13" s="152"/>
      <c r="P13" s="152"/>
      <c r="Q13" s="152"/>
      <c r="R13" s="152"/>
      <c r="S13" s="152"/>
      <c r="T13" s="152"/>
      <c r="U13" s="152"/>
      <c r="V13" s="152"/>
      <c r="W13" s="152"/>
      <c r="X13" s="152"/>
      <c r="Y13" s="152"/>
      <c r="Z13" s="152"/>
    </row>
    <row r="14" spans="1:26" s="207" customFormat="1" ht="20.399999999999999" customHeight="1">
      <c r="B14" s="334" t="s">
        <v>128</v>
      </c>
      <c r="C14" s="337"/>
      <c r="D14" s="338"/>
      <c r="E14" s="338"/>
      <c r="F14"/>
      <c r="G14" s="201"/>
      <c r="I14" s="152"/>
      <c r="J14" s="152"/>
      <c r="K14" s="152"/>
      <c r="L14" s="152"/>
      <c r="M14" s="152"/>
      <c r="N14" s="152"/>
      <c r="O14" s="152"/>
      <c r="P14" s="152"/>
      <c r="Q14" s="152"/>
      <c r="R14" s="152"/>
      <c r="S14" s="152"/>
      <c r="T14" s="152"/>
      <c r="U14" s="152"/>
      <c r="V14" s="152"/>
      <c r="W14" s="152"/>
      <c r="X14" s="152"/>
      <c r="Y14" s="152"/>
      <c r="Z14" s="152"/>
    </row>
    <row r="15" spans="1:26" s="207" customFormat="1" ht="24.6" customHeight="1">
      <c r="B15" s="341" t="s">
        <v>100</v>
      </c>
      <c r="C15" s="347">
        <v>0</v>
      </c>
      <c r="D15" s="347">
        <v>0</v>
      </c>
      <c r="E15" s="342">
        <f>+C15-D15</f>
        <v>0</v>
      </c>
      <c r="F15"/>
      <c r="G15" s="339"/>
      <c r="I15" s="152"/>
      <c r="J15" s="152"/>
      <c r="K15" s="152"/>
      <c r="L15" s="152"/>
      <c r="M15" s="152"/>
      <c r="N15" s="152"/>
      <c r="O15" s="152"/>
      <c r="P15" s="152"/>
      <c r="Q15" s="152"/>
      <c r="R15" s="152"/>
      <c r="S15" s="152"/>
      <c r="T15" s="152"/>
      <c r="U15" s="152"/>
      <c r="V15" s="152"/>
      <c r="W15" s="152"/>
      <c r="X15" s="152"/>
      <c r="Y15" s="152"/>
      <c r="Z15" s="152"/>
    </row>
    <row r="16" spans="1:26" s="207" customFormat="1" ht="14.4" customHeight="1">
      <c r="B16" s="24" t="s">
        <v>9</v>
      </c>
      <c r="C16" s="217" t="s">
        <v>0</v>
      </c>
      <c r="D16" s="217" t="s">
        <v>1</v>
      </c>
      <c r="E16" s="218" t="s">
        <v>2</v>
      </c>
      <c r="G16" s="219"/>
      <c r="I16" s="152"/>
      <c r="J16" s="152"/>
      <c r="K16" s="152"/>
      <c r="L16" s="152"/>
      <c r="M16" s="152"/>
      <c r="N16" s="152"/>
      <c r="O16" s="152"/>
      <c r="P16" s="152"/>
      <c r="Q16" s="152"/>
      <c r="R16" s="152"/>
      <c r="S16" s="152"/>
      <c r="T16" s="152"/>
      <c r="U16" s="152"/>
      <c r="V16" s="152"/>
      <c r="W16" s="152"/>
      <c r="X16" s="152"/>
      <c r="Y16" s="152"/>
      <c r="Z16" s="152"/>
    </row>
    <row r="17" spans="1:34" s="207" customFormat="1" ht="14.4" customHeight="1">
      <c r="B17" s="210" t="s">
        <v>92</v>
      </c>
      <c r="C17" s="220"/>
      <c r="D17" s="221"/>
      <c r="E17" s="222"/>
      <c r="G17" s="223"/>
      <c r="I17" s="152"/>
      <c r="J17" s="152"/>
      <c r="K17" s="152"/>
      <c r="L17" s="152"/>
      <c r="M17" s="152"/>
      <c r="N17" s="152"/>
      <c r="O17" s="152"/>
      <c r="P17" s="152"/>
      <c r="Q17" s="152"/>
      <c r="R17" s="152"/>
      <c r="S17" s="152"/>
      <c r="T17" s="152"/>
      <c r="U17" s="152"/>
      <c r="V17" s="152"/>
      <c r="W17" s="152"/>
      <c r="X17" s="152"/>
      <c r="Y17" s="152"/>
      <c r="Z17" s="152"/>
    </row>
    <row r="18" spans="1:34">
      <c r="A18" s="152"/>
      <c r="B18" s="150" t="s">
        <v>4</v>
      </c>
      <c r="C18" s="240">
        <v>0</v>
      </c>
      <c r="D18" s="240">
        <v>0</v>
      </c>
      <c r="E18" s="241">
        <f>+Tableau834[[#This Row],[Colonne1]]-Tableau834[[#This Row],[Colonne3]]</f>
        <v>0</v>
      </c>
      <c r="G18" s="198"/>
    </row>
    <row r="19" spans="1:34">
      <c r="A19" s="152"/>
      <c r="B19" s="150" t="s">
        <v>80</v>
      </c>
      <c r="C19" s="242">
        <v>0</v>
      </c>
      <c r="D19" s="242">
        <v>0</v>
      </c>
      <c r="E19" s="243">
        <f>+Tableau834[[#This Row],[Colonne1]]-Tableau834[[#This Row],[Colonne3]]</f>
        <v>0</v>
      </c>
      <c r="G19" s="198"/>
    </row>
    <row r="20" spans="1:34">
      <c r="A20" s="152"/>
      <c r="B20" s="150" t="s">
        <v>81</v>
      </c>
      <c r="C20" s="242">
        <v>0</v>
      </c>
      <c r="D20" s="242">
        <v>0</v>
      </c>
      <c r="E20" s="243">
        <f>+Tableau834[[#This Row],[Colonne1]]-Tableau834[[#This Row],[Colonne3]]</f>
        <v>0</v>
      </c>
      <c r="G20" s="198"/>
    </row>
    <row r="21" spans="1:34">
      <c r="A21" s="224" t="s">
        <v>8</v>
      </c>
      <c r="B21" s="150"/>
      <c r="C21" s="242"/>
      <c r="D21" s="242"/>
      <c r="E21" s="243">
        <f>+Tableau834[[#This Row],[Colonne1]]-Tableau834[[#This Row],[Colonne3]]</f>
        <v>0</v>
      </c>
      <c r="G21" s="198"/>
    </row>
    <row r="22" spans="1:34" s="207" customFormat="1">
      <c r="A22" s="152"/>
      <c r="B22" s="206" t="s">
        <v>7</v>
      </c>
      <c r="C22" s="246">
        <f>SUM(C18:C21)</f>
        <v>0</v>
      </c>
      <c r="D22" s="246">
        <f>SUM(D18:D21)</f>
        <v>0</v>
      </c>
      <c r="E22" s="246">
        <f>SUM(E18:E21)</f>
        <v>0</v>
      </c>
      <c r="G22" s="199"/>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row>
    <row r="23" spans="1:34" s="207" customFormat="1" ht="14.4" customHeight="1">
      <c r="A23" s="152"/>
      <c r="B23" s="24" t="s">
        <v>15</v>
      </c>
      <c r="C23" s="217" t="s">
        <v>0</v>
      </c>
      <c r="D23" s="217" t="s">
        <v>1</v>
      </c>
      <c r="E23" s="218" t="s">
        <v>2</v>
      </c>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row>
    <row r="24" spans="1:34" s="207" customFormat="1">
      <c r="A24" s="152"/>
      <c r="B24" s="210" t="s">
        <v>92</v>
      </c>
      <c r="C24" s="211"/>
      <c r="D24" s="212"/>
      <c r="E24" s="213"/>
      <c r="G24" s="225"/>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row>
    <row r="25" spans="1:34">
      <c r="A25" s="152"/>
      <c r="B25" s="150" t="s">
        <v>4</v>
      </c>
      <c r="C25" s="242">
        <v>0</v>
      </c>
      <c r="D25" s="242">
        <v>0</v>
      </c>
      <c r="E25" s="243">
        <f>+Tableau81835[[#This Row],[Colonne1]]-Tableau81835[[#This Row],[Colonne3]]</f>
        <v>0</v>
      </c>
      <c r="G25" s="153"/>
    </row>
    <row r="26" spans="1:34">
      <c r="A26" s="152"/>
      <c r="B26" s="150" t="s">
        <v>80</v>
      </c>
      <c r="C26" s="242">
        <v>0</v>
      </c>
      <c r="D26" s="242">
        <v>0</v>
      </c>
      <c r="E26" s="243">
        <f>+Tableau81835[[#This Row],[Colonne1]]-Tableau81835[[#This Row],[Colonne3]]</f>
        <v>0</v>
      </c>
      <c r="G26" s="155"/>
    </row>
    <row r="27" spans="1:34">
      <c r="A27" s="152"/>
      <c r="B27" s="150" t="s">
        <v>81</v>
      </c>
      <c r="C27" s="242">
        <v>0</v>
      </c>
      <c r="D27" s="242">
        <v>0</v>
      </c>
      <c r="E27" s="243">
        <f>+Tableau81835[[#This Row],[Colonne1]]-Tableau81835[[#This Row],[Colonne3]]</f>
        <v>0</v>
      </c>
      <c r="G27" s="155"/>
    </row>
    <row r="28" spans="1:34" ht="13.95" customHeight="1">
      <c r="A28" s="224" t="s">
        <v>8</v>
      </c>
      <c r="B28" s="156"/>
      <c r="C28" s="242">
        <v>0</v>
      </c>
      <c r="D28" s="242">
        <v>0</v>
      </c>
      <c r="E28" s="243">
        <f>+Tableau81835[[#This Row],[Colonne1]]-Tableau81835[[#This Row],[Colonne3]]</f>
        <v>0</v>
      </c>
      <c r="G28" s="155"/>
    </row>
    <row r="29" spans="1:34">
      <c r="A29" s="152"/>
      <c r="B29" s="206" t="s">
        <v>7</v>
      </c>
      <c r="C29" s="246">
        <f>SUM(C25:C28)</f>
        <v>0</v>
      </c>
      <c r="D29" s="246">
        <f>SUM(D25:D28)</f>
        <v>0</v>
      </c>
      <c r="E29" s="246">
        <f>SUM(E25:E28)</f>
        <v>0</v>
      </c>
      <c r="G29" s="202"/>
    </row>
    <row r="30" spans="1:34" ht="14.4" customHeight="1">
      <c r="A30" s="152"/>
      <c r="B30" s="25" t="s">
        <v>16</v>
      </c>
      <c r="C30" s="73" t="s">
        <v>0</v>
      </c>
      <c r="D30" s="73" t="s">
        <v>1</v>
      </c>
      <c r="E30" s="74" t="s">
        <v>2</v>
      </c>
    </row>
    <row r="31" spans="1:34">
      <c r="A31" s="152"/>
      <c r="B31" s="210" t="s">
        <v>92</v>
      </c>
      <c r="C31" s="75"/>
      <c r="D31" s="76"/>
      <c r="E31" s="77"/>
      <c r="G31" s="225"/>
    </row>
    <row r="32" spans="1:34">
      <c r="A32" s="152"/>
      <c r="B32" s="150" t="s">
        <v>4</v>
      </c>
      <c r="C32" s="240">
        <v>0</v>
      </c>
      <c r="D32" s="240">
        <v>0</v>
      </c>
      <c r="E32" s="241">
        <f>+Tableau8181936[[#This Row],[Colonne1]]-Tableau8181936[[#This Row],[Colonne3]]</f>
        <v>0</v>
      </c>
      <c r="G32" s="153"/>
    </row>
    <row r="33" spans="1:7">
      <c r="A33" s="152"/>
      <c r="B33" s="150" t="s">
        <v>80</v>
      </c>
      <c r="C33" s="242">
        <v>0</v>
      </c>
      <c r="D33" s="242">
        <v>0</v>
      </c>
      <c r="E33" s="243">
        <f>+Tableau8181936[[#This Row],[Colonne1]]-Tableau8181936[[#This Row],[Colonne3]]</f>
        <v>0</v>
      </c>
      <c r="G33" s="155"/>
    </row>
    <row r="34" spans="1:7">
      <c r="A34" s="152"/>
      <c r="B34" s="150" t="s">
        <v>81</v>
      </c>
      <c r="C34" s="242">
        <v>0</v>
      </c>
      <c r="D34" s="242">
        <v>0</v>
      </c>
      <c r="E34" s="243">
        <f>+Tableau8181936[[#This Row],[Colonne1]]-Tableau8181936[[#This Row],[Colonne3]]</f>
        <v>0</v>
      </c>
      <c r="G34" s="155"/>
    </row>
    <row r="35" spans="1:7">
      <c r="A35" s="224" t="s">
        <v>8</v>
      </c>
      <c r="B35" s="156"/>
      <c r="C35" s="244">
        <v>0</v>
      </c>
      <c r="D35" s="244">
        <v>0</v>
      </c>
      <c r="E35" s="245">
        <f>+Tableau8181936[[#This Row],[Colonne1]]-Tableau8181936[[#This Row],[Colonne3]]</f>
        <v>0</v>
      </c>
      <c r="G35" s="155"/>
    </row>
    <row r="36" spans="1:7">
      <c r="A36" s="152"/>
      <c r="B36" s="206" t="s">
        <v>7</v>
      </c>
      <c r="C36" s="246">
        <f>SUM(C32:C35)</f>
        <v>0</v>
      </c>
      <c r="D36" s="246">
        <f>SUM(D32:D35)</f>
        <v>0</v>
      </c>
      <c r="E36" s="246">
        <f>SUM(E32:E35)</f>
        <v>0</v>
      </c>
      <c r="G36" s="194"/>
    </row>
    <row r="37" spans="1:7" ht="14.4" customHeight="1">
      <c r="A37" s="152"/>
      <c r="B37" s="24" t="s">
        <v>17</v>
      </c>
      <c r="C37" s="217" t="s">
        <v>0</v>
      </c>
      <c r="D37" s="217" t="s">
        <v>1</v>
      </c>
      <c r="E37" s="218" t="s">
        <v>2</v>
      </c>
      <c r="G37" s="116"/>
    </row>
    <row r="38" spans="1:7">
      <c r="A38" s="152"/>
      <c r="B38" s="210" t="s">
        <v>92</v>
      </c>
      <c r="C38" s="211"/>
      <c r="D38" s="212"/>
      <c r="E38" s="213"/>
      <c r="G38" s="225"/>
    </row>
    <row r="39" spans="1:7">
      <c r="A39" s="152"/>
      <c r="B39" s="150" t="s">
        <v>4</v>
      </c>
      <c r="C39" s="242">
        <v>0</v>
      </c>
      <c r="D39" s="242">
        <v>0</v>
      </c>
      <c r="E39" s="243">
        <f>+C46-D46</f>
        <v>0</v>
      </c>
      <c r="G39" s="153"/>
    </row>
    <row r="40" spans="1:7">
      <c r="A40" s="152"/>
      <c r="B40" s="150" t="s">
        <v>80</v>
      </c>
      <c r="C40" s="242">
        <v>0</v>
      </c>
      <c r="D40" s="242">
        <v>0</v>
      </c>
      <c r="E40" s="243">
        <f>+Tableau818192037[[#This Row],[Colonne1]]-Tableau818192037[[#This Row],[Colonne3]]</f>
        <v>0</v>
      </c>
      <c r="G40" s="155"/>
    </row>
    <row r="41" spans="1:7">
      <c r="A41" s="152"/>
      <c r="B41" s="150" t="s">
        <v>81</v>
      </c>
      <c r="C41" s="242">
        <v>0</v>
      </c>
      <c r="D41" s="242">
        <v>0</v>
      </c>
      <c r="E41" s="248">
        <f>+Tableau818192037[[#This Row],[Colonne1]]-Tableau818192037[[#This Row],[Colonne3]]</f>
        <v>0</v>
      </c>
      <c r="G41" s="155"/>
    </row>
    <row r="42" spans="1:7">
      <c r="A42" s="224" t="s">
        <v>8</v>
      </c>
      <c r="B42" s="156"/>
      <c r="C42" s="242"/>
      <c r="D42" s="242"/>
      <c r="E42" s="248">
        <f>+Tableau818192037[[#This Row],[Colonne1]]-Tableau818192037[[#This Row],[Colonne3]]</f>
        <v>0</v>
      </c>
      <c r="G42" s="155"/>
    </row>
    <row r="43" spans="1:7">
      <c r="A43" s="152"/>
      <c r="B43" s="206" t="s">
        <v>7</v>
      </c>
      <c r="C43" s="246">
        <f>SUM(C39:C42)</f>
        <v>0</v>
      </c>
      <c r="D43" s="246">
        <f>SUM(D39:D42)</f>
        <v>0</v>
      </c>
      <c r="E43" s="246">
        <f>SUM(E39:E42)</f>
        <v>0</v>
      </c>
      <c r="G43" s="202"/>
    </row>
    <row r="44" spans="1:7" ht="28.8" customHeight="1">
      <c r="A44" s="152"/>
      <c r="B44" s="25" t="s">
        <v>18</v>
      </c>
      <c r="C44" s="217" t="s">
        <v>0</v>
      </c>
      <c r="D44" s="217" t="s">
        <v>1</v>
      </c>
      <c r="E44" s="218" t="s">
        <v>2</v>
      </c>
    </row>
    <row r="45" spans="1:7">
      <c r="A45" s="152"/>
      <c r="B45" s="210" t="s">
        <v>92</v>
      </c>
      <c r="C45" s="75"/>
      <c r="D45" s="76"/>
      <c r="E45" s="77"/>
      <c r="G45" s="225"/>
    </row>
    <row r="46" spans="1:7">
      <c r="A46" s="152"/>
      <c r="B46" s="150" t="s">
        <v>4</v>
      </c>
      <c r="C46" s="240">
        <v>0</v>
      </c>
      <c r="D46" s="240">
        <v>0</v>
      </c>
      <c r="E46" s="241">
        <f>+Tableau818192138[[#This Row],[Colonne1]]-Tableau818192138[[#This Row],[Colonne3]]</f>
        <v>0</v>
      </c>
      <c r="G46" s="153"/>
    </row>
    <row r="47" spans="1:7">
      <c r="A47" s="152"/>
      <c r="B47" s="150" t="s">
        <v>80</v>
      </c>
      <c r="C47" s="242">
        <v>0</v>
      </c>
      <c r="D47" s="242">
        <v>0</v>
      </c>
      <c r="E47" s="243">
        <f>+Tableau818192138[[#This Row],[Colonne1]]-Tableau818192138[[#This Row],[Colonne3]]</f>
        <v>0</v>
      </c>
      <c r="G47" s="155"/>
    </row>
    <row r="48" spans="1:7">
      <c r="A48" s="152"/>
      <c r="B48" s="150" t="s">
        <v>81</v>
      </c>
      <c r="C48" s="242">
        <v>0</v>
      </c>
      <c r="D48" s="242">
        <v>0</v>
      </c>
      <c r="E48" s="243">
        <f>+Tableau818192138[[#This Row],[Colonne1]]-Tableau818192138[[#This Row],[Colonne3]]</f>
        <v>0</v>
      </c>
      <c r="G48" s="155"/>
    </row>
    <row r="49" spans="1:7">
      <c r="A49" s="224" t="s">
        <v>8</v>
      </c>
      <c r="B49" s="7"/>
      <c r="C49" s="242"/>
      <c r="D49" s="242"/>
      <c r="E49" s="243">
        <f>+Tableau818192138[[#This Row],[Colonne1]]-Tableau818192138[[#This Row],[Colonne3]]</f>
        <v>0</v>
      </c>
      <c r="G49" s="155"/>
    </row>
    <row r="50" spans="1:7">
      <c r="A50" s="152"/>
      <c r="B50" s="206" t="s">
        <v>7</v>
      </c>
      <c r="C50" s="246">
        <f>SUM(C46:C49)</f>
        <v>0</v>
      </c>
      <c r="D50" s="246">
        <f>SUM(D46:D49)</f>
        <v>0</v>
      </c>
      <c r="E50" s="246">
        <f>SUM(E46:E49)</f>
        <v>0</v>
      </c>
      <c r="G50" s="202"/>
    </row>
    <row r="51" spans="1:7" ht="21.6" customHeight="1">
      <c r="A51" s="152"/>
      <c r="B51" s="24" t="s">
        <v>19</v>
      </c>
      <c r="C51" s="217" t="s">
        <v>0</v>
      </c>
      <c r="D51" s="217" t="s">
        <v>1</v>
      </c>
      <c r="E51" s="218" t="s">
        <v>2</v>
      </c>
    </row>
    <row r="52" spans="1:7">
      <c r="A52" s="152"/>
      <c r="B52" s="210" t="s">
        <v>92</v>
      </c>
      <c r="C52" s="211"/>
      <c r="D52" s="212"/>
      <c r="E52" s="213"/>
      <c r="G52" s="225"/>
    </row>
    <row r="53" spans="1:7">
      <c r="A53" s="152"/>
      <c r="B53" s="150" t="s">
        <v>4</v>
      </c>
      <c r="C53" s="240">
        <v>0</v>
      </c>
      <c r="D53" s="240">
        <v>0</v>
      </c>
      <c r="E53" s="241">
        <v>0</v>
      </c>
      <c r="G53" s="153"/>
    </row>
    <row r="54" spans="1:7">
      <c r="A54" s="152"/>
      <c r="B54" s="150" t="s">
        <v>80</v>
      </c>
      <c r="C54" s="242">
        <v>0</v>
      </c>
      <c r="D54" s="242">
        <v>0</v>
      </c>
      <c r="E54" s="243">
        <v>0</v>
      </c>
      <c r="G54" s="155"/>
    </row>
    <row r="55" spans="1:7">
      <c r="A55" s="152"/>
      <c r="B55" s="150" t="s">
        <v>81</v>
      </c>
      <c r="C55" s="242">
        <v>0</v>
      </c>
      <c r="D55" s="242">
        <v>0</v>
      </c>
      <c r="E55" s="243">
        <v>0</v>
      </c>
      <c r="G55" s="155"/>
    </row>
    <row r="56" spans="1:7">
      <c r="A56" s="224" t="s">
        <v>8</v>
      </c>
      <c r="B56" s="156"/>
      <c r="C56" s="244"/>
      <c r="D56" s="244"/>
      <c r="E56" s="245">
        <f>+Tableau818192239[[#This Row],[Colonne1]]-Tableau818192239[[#This Row],[Colonne3]]</f>
        <v>0</v>
      </c>
      <c r="G56" s="155"/>
    </row>
    <row r="57" spans="1:7">
      <c r="A57" s="152"/>
      <c r="B57" s="206" t="s">
        <v>7</v>
      </c>
      <c r="C57" s="246">
        <f>SUM(C53:C56)</f>
        <v>0</v>
      </c>
      <c r="D57" s="246">
        <f>SUM(D53:D56)</f>
        <v>0</v>
      </c>
      <c r="E57" s="246">
        <f>SUM(E53:E56)</f>
        <v>0</v>
      </c>
      <c r="G57" s="155"/>
    </row>
    <row r="58" spans="1:7" ht="25.8" customHeight="1">
      <c r="A58" s="224"/>
      <c r="B58" s="215" t="s">
        <v>21</v>
      </c>
      <c r="C58" s="343">
        <f>IF('Budget-Dépenses-An 1'!D58&gt;0,0,MIN(C57*0.2,2000))</f>
        <v>0</v>
      </c>
      <c r="D58" s="343">
        <f>IF('Budget-Dépenses-An 1'!D58&gt;0,0,(MIN(D57*0.2,2000)))</f>
        <v>0</v>
      </c>
      <c r="E58" s="345"/>
      <c r="G58" s="278" t="str">
        <f>IF('Budget-Dépenses-An 1'!D58&gt;0,"0 $. Ne peut être réclamé qu'une seule fois: voir année antérieure."," ")</f>
        <v xml:space="preserve"> </v>
      </c>
    </row>
    <row r="59" spans="1:7" ht="21.6" customHeight="1">
      <c r="A59" s="152"/>
      <c r="B59" s="24" t="s">
        <v>20</v>
      </c>
      <c r="C59" s="208" t="s">
        <v>0</v>
      </c>
      <c r="D59" s="208" t="s">
        <v>1</v>
      </c>
      <c r="E59" s="216" t="s">
        <v>2</v>
      </c>
    </row>
    <row r="60" spans="1:7">
      <c r="A60" s="152"/>
      <c r="B60" s="228" t="s">
        <v>92</v>
      </c>
      <c r="C60" s="185"/>
      <c r="D60" s="186"/>
      <c r="E60" s="187"/>
      <c r="G60" s="225"/>
    </row>
    <row r="61" spans="1:7">
      <c r="A61" s="152"/>
      <c r="B61" s="150" t="s">
        <v>4</v>
      </c>
      <c r="C61" s="240">
        <v>0</v>
      </c>
      <c r="D61" s="240">
        <v>0</v>
      </c>
      <c r="E61" s="241">
        <f>+Tableau818192340[[#This Row],[Colonne1]]-Tableau818192340[[#This Row],[Colonne3]]</f>
        <v>0</v>
      </c>
      <c r="G61" s="153"/>
    </row>
    <row r="62" spans="1:7">
      <c r="A62" s="152"/>
      <c r="B62" s="150" t="s">
        <v>80</v>
      </c>
      <c r="C62" s="242">
        <v>0</v>
      </c>
      <c r="D62" s="242">
        <v>0</v>
      </c>
      <c r="E62" s="243">
        <f>+Tableau818192340[[#This Row],[Colonne1]]-Tableau818192340[[#This Row],[Colonne3]]</f>
        <v>0</v>
      </c>
      <c r="G62" s="155"/>
    </row>
    <row r="63" spans="1:7">
      <c r="A63" s="152"/>
      <c r="B63" s="150" t="s">
        <v>81</v>
      </c>
      <c r="C63" s="242">
        <v>0</v>
      </c>
      <c r="D63" s="242">
        <v>0</v>
      </c>
      <c r="E63" s="243">
        <f>+Tableau818192340[[#This Row],[Colonne1]]-Tableau818192340[[#This Row],[Colonne3]]</f>
        <v>0</v>
      </c>
      <c r="G63" s="155"/>
    </row>
    <row r="64" spans="1:7">
      <c r="A64" s="224" t="s">
        <v>8</v>
      </c>
      <c r="B64" s="156"/>
      <c r="C64" s="244"/>
      <c r="D64" s="244"/>
      <c r="E64" s="245">
        <f>+Tableau818192340[[#This Row],[Colonne1]]-Tableau818192340[[#This Row],[Colonne3]]</f>
        <v>0</v>
      </c>
      <c r="G64" s="231"/>
    </row>
    <row r="65" spans="1:7">
      <c r="A65" s="152"/>
      <c r="B65" s="206" t="s">
        <v>7</v>
      </c>
      <c r="C65" s="246">
        <f>SUM(C61:C64)</f>
        <v>0</v>
      </c>
      <c r="D65" s="246">
        <f>SUM(D61:D64)</f>
        <v>0</v>
      </c>
      <c r="E65" s="246">
        <f>SUM(E61:E64)</f>
        <v>0</v>
      </c>
      <c r="G65" s="202"/>
    </row>
    <row r="66" spans="1:7" ht="24" customHeight="1">
      <c r="A66" s="195"/>
      <c r="B66" s="10" t="s">
        <v>98</v>
      </c>
      <c r="C66" s="246">
        <f>+C22+C29+C36+C43+C50+C57+C65</f>
        <v>0</v>
      </c>
      <c r="D66" s="246">
        <f>+D22+D29+D36+D43+D50+D57+D65</f>
        <v>0</v>
      </c>
      <c r="E66" s="246">
        <f>+E22+E29+E36+E43+E50+E57+E65</f>
        <v>0</v>
      </c>
    </row>
    <row r="67" spans="1:7" ht="28.8" thickBot="1">
      <c r="A67" s="152"/>
      <c r="B67" s="263" t="s">
        <v>77</v>
      </c>
      <c r="C67" s="251">
        <f>+C22+C29+C36+C43+C50+C58+C65</f>
        <v>0</v>
      </c>
      <c r="D67" s="251">
        <f>+D22+D29+D36+D43+D50+D58+D65</f>
        <v>0</v>
      </c>
      <c r="E67" s="77"/>
    </row>
    <row r="68" spans="1:7" ht="15" thickTop="1">
      <c r="A68" s="152"/>
      <c r="B68" s="233"/>
      <c r="C68" s="234"/>
      <c r="D68" s="234"/>
      <c r="E68" s="235"/>
    </row>
    <row r="69" spans="1:7">
      <c r="A69" s="152"/>
      <c r="B69" s="233"/>
      <c r="C69" s="234"/>
      <c r="D69" s="234"/>
      <c r="E69" s="235"/>
    </row>
    <row r="70" spans="1:7">
      <c r="A70" s="152"/>
      <c r="B70" s="434" t="s">
        <v>33</v>
      </c>
      <c r="C70" s="435"/>
      <c r="D70" s="436"/>
      <c r="E70" s="235"/>
    </row>
    <row r="71" spans="1:7" ht="27.6">
      <c r="A71" s="152"/>
      <c r="B71" s="236" t="s">
        <v>92</v>
      </c>
      <c r="C71" s="237" t="s">
        <v>45</v>
      </c>
      <c r="D71" s="237" t="s">
        <v>46</v>
      </c>
      <c r="E71" s="235"/>
      <c r="G71" s="328"/>
    </row>
    <row r="72" spans="1:7">
      <c r="A72" s="152"/>
      <c r="B72" s="17" t="s">
        <v>75</v>
      </c>
      <c r="C72" s="252">
        <v>0</v>
      </c>
      <c r="D72" s="252">
        <v>0</v>
      </c>
      <c r="E72" s="80"/>
      <c r="G72" s="329"/>
    </row>
    <row r="73" spans="1:7">
      <c r="A73" s="152"/>
      <c r="B73" s="17" t="s">
        <v>5</v>
      </c>
      <c r="C73" s="252">
        <v>0</v>
      </c>
      <c r="D73" s="252">
        <v>0</v>
      </c>
      <c r="E73" s="80"/>
      <c r="G73" s="329"/>
    </row>
    <row r="74" spans="1:7">
      <c r="A74" s="152"/>
      <c r="B74" s="17" t="s">
        <v>6</v>
      </c>
      <c r="C74" s="252">
        <v>0</v>
      </c>
      <c r="D74" s="252">
        <v>0</v>
      </c>
      <c r="E74" s="80"/>
      <c r="G74" s="329"/>
    </row>
    <row r="75" spans="1:7">
      <c r="A75" s="152"/>
      <c r="B75" s="17"/>
      <c r="C75" s="252"/>
      <c r="D75" s="252"/>
      <c r="E75" s="80"/>
      <c r="G75" s="329"/>
    </row>
    <row r="76" spans="1:7">
      <c r="A76" s="224" t="s">
        <v>8</v>
      </c>
      <c r="B76" s="17"/>
      <c r="C76" s="252"/>
      <c r="D76" s="252">
        <v>0</v>
      </c>
      <c r="E76" s="80"/>
      <c r="G76" s="329"/>
    </row>
    <row r="77" spans="1:7">
      <c r="B77" s="232" t="s">
        <v>7</v>
      </c>
      <c r="C77" s="344">
        <f>SUM(C72:C76)</f>
        <v>0</v>
      </c>
      <c r="D77" s="344">
        <f>SUM(D72:D76)</f>
        <v>0</v>
      </c>
      <c r="E77" s="80"/>
      <c r="G77" s="329"/>
    </row>
    <row r="78" spans="1:7">
      <c r="B78" s="28"/>
      <c r="C78" s="29"/>
      <c r="D78" s="29"/>
      <c r="E78" s="30"/>
      <c r="G78" s="330"/>
    </row>
    <row r="80" spans="1:7">
      <c r="B80" s="230" t="s">
        <v>93</v>
      </c>
    </row>
  </sheetData>
  <sheetProtection algorithmName="SHA-512" hashValue="uTi6mBeHLmTgPmXiP4RVnQ70fuM02GGfnzptBR6ZrL4+upm9px10GRNJuZ3h//56kmUdpeYX0ymYsjraYxa0BA==" saltValue="XEdy2ikMEXJXZxfWbPA8Yw==" spinCount="100000" sheet="1" insertRows="0"/>
  <mergeCells count="10">
    <mergeCell ref="B1:E1"/>
    <mergeCell ref="B3:E3"/>
    <mergeCell ref="B5:E5"/>
    <mergeCell ref="B6:E6"/>
    <mergeCell ref="B7:E7"/>
    <mergeCell ref="B70:D70"/>
    <mergeCell ref="B9:E9"/>
    <mergeCell ref="B10:E10"/>
    <mergeCell ref="B12:E12"/>
    <mergeCell ref="B8:E8"/>
  </mergeCells>
  <printOptions horizontalCentered="1"/>
  <pageMargins left="0.25" right="0.25" top="0.75" bottom="0.75" header="0.3" footer="0.3"/>
  <pageSetup paperSize="5" fitToHeight="0" orientation="portrait" r:id="rId1"/>
  <tableParts count="8">
    <tablePart r:id="rId2"/>
    <tablePart r:id="rId3"/>
    <tablePart r:id="rId4"/>
    <tablePart r:id="rId5"/>
    <tablePart r:id="rId6"/>
    <tablePart r:id="rId7"/>
    <tablePart r:id="rId8"/>
    <tablePart r:id="rId9"/>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G79"/>
  <sheetViews>
    <sheetView topLeftCell="A19" zoomScaleNormal="100" workbookViewId="0">
      <selection activeCell="D17" sqref="D17"/>
    </sheetView>
  </sheetViews>
  <sheetFormatPr baseColWidth="10" defaultRowHeight="14.4"/>
  <cols>
    <col min="1" max="1" width="2.109375" customWidth="1"/>
    <col min="2" max="2" width="55.33203125" customWidth="1"/>
    <col min="3" max="3" width="13.33203125" bestFit="1" customWidth="1"/>
    <col min="4" max="4" width="14.88671875" customWidth="1"/>
    <col min="5" max="5" width="12.88671875" customWidth="1"/>
    <col min="6" max="6" width="1.33203125" customWidth="1"/>
    <col min="7" max="7" width="36.77734375" customWidth="1"/>
  </cols>
  <sheetData>
    <row r="1" spans="2:7" ht="17.399999999999999">
      <c r="B1" s="446" t="s">
        <v>10</v>
      </c>
      <c r="C1" s="447"/>
      <c r="D1" s="447"/>
      <c r="E1" s="447"/>
      <c r="F1" s="207"/>
      <c r="G1" s="207"/>
    </row>
    <row r="2" spans="2:7">
      <c r="B2" s="22"/>
      <c r="C2" s="23"/>
      <c r="D2" s="23"/>
      <c r="E2" s="23"/>
      <c r="F2" s="207"/>
      <c r="G2" s="207"/>
    </row>
    <row r="3" spans="2:7" ht="17.399999999999999">
      <c r="B3" s="443" t="s">
        <v>42</v>
      </c>
      <c r="C3" s="444"/>
      <c r="D3" s="444"/>
      <c r="E3" s="445"/>
      <c r="F3" s="207"/>
      <c r="G3" s="207"/>
    </row>
    <row r="4" spans="2:7" ht="17.399999999999999">
      <c r="B4" s="174"/>
      <c r="C4" s="175"/>
      <c r="D4" s="2"/>
      <c r="E4" s="3"/>
      <c r="F4" s="207"/>
      <c r="G4" s="207"/>
    </row>
    <row r="5" spans="2:7">
      <c r="B5" s="437" t="s">
        <v>94</v>
      </c>
      <c r="C5" s="438"/>
      <c r="D5" s="438"/>
      <c r="E5" s="439"/>
      <c r="F5" s="207"/>
      <c r="G5" s="207"/>
    </row>
    <row r="6" spans="2:7">
      <c r="B6" s="440" t="str">
        <f>'Budget total'!A6</f>
        <v>Organisation ABC</v>
      </c>
      <c r="C6" s="441"/>
      <c r="D6" s="441"/>
      <c r="E6" s="442"/>
      <c r="F6" s="207"/>
      <c r="G6" s="207"/>
    </row>
    <row r="7" spans="2:7">
      <c r="B7" s="437" t="s">
        <v>95</v>
      </c>
      <c r="C7" s="438"/>
      <c r="D7" s="438"/>
      <c r="E7" s="439"/>
      <c r="F7" s="207"/>
      <c r="G7" s="207"/>
    </row>
    <row r="8" spans="2:7">
      <c r="B8" s="431" t="str">
        <f>'Budget total'!A8</f>
        <v>Projet XYZ</v>
      </c>
      <c r="C8" s="432"/>
      <c r="D8" s="432"/>
      <c r="E8" s="433"/>
      <c r="F8" s="207"/>
      <c r="G8" s="207"/>
    </row>
    <row r="9" spans="2:7">
      <c r="B9" s="437"/>
      <c r="C9" s="438"/>
      <c r="D9" s="438"/>
      <c r="E9" s="439"/>
      <c r="F9" s="207"/>
      <c r="G9" s="207"/>
    </row>
    <row r="10" spans="2:7">
      <c r="B10" s="440" t="str">
        <f>'Budget total'!A10</f>
        <v>Volet 2 - L'utilisation du français dans les organisations</v>
      </c>
      <c r="C10" s="441"/>
      <c r="D10" s="441"/>
      <c r="E10" s="442"/>
      <c r="F10" s="207"/>
      <c r="G10" s="207"/>
    </row>
    <row r="11" spans="2:7">
      <c r="B11" s="171" t="s">
        <v>12</v>
      </c>
      <c r="C11" s="172" t="s">
        <v>99</v>
      </c>
      <c r="D11" s="172" t="str">
        <f>+'Budget total'!C11</f>
        <v>nombre  mois</v>
      </c>
      <c r="E11" s="173"/>
      <c r="F11" s="207"/>
      <c r="G11" s="207"/>
    </row>
    <row r="12" spans="2:7">
      <c r="B12" s="431" t="str">
        <f>'Budget total'!A13</f>
        <v>13 à 24 mois</v>
      </c>
      <c r="C12" s="432"/>
      <c r="D12" s="432"/>
      <c r="E12" s="433"/>
      <c r="F12" s="207"/>
      <c r="G12" s="207"/>
    </row>
    <row r="13" spans="2:7" ht="55.95" customHeight="1">
      <c r="B13" s="5" t="s">
        <v>89</v>
      </c>
      <c r="C13" s="4" t="s">
        <v>43</v>
      </c>
      <c r="D13" s="6" t="s">
        <v>44</v>
      </c>
      <c r="E13" s="127" t="s">
        <v>61</v>
      </c>
      <c r="F13" s="207"/>
      <c r="G13" s="4" t="s">
        <v>67</v>
      </c>
    </row>
    <row r="14" spans="2:7" ht="21" customHeight="1">
      <c r="B14" s="334" t="s">
        <v>128</v>
      </c>
      <c r="C14" s="337"/>
      <c r="D14" s="338"/>
      <c r="E14" s="338"/>
      <c r="G14" s="201"/>
    </row>
    <row r="15" spans="2:7" ht="22.2" customHeight="1">
      <c r="B15" s="184" t="s">
        <v>100</v>
      </c>
      <c r="C15" s="346">
        <v>0</v>
      </c>
      <c r="D15" s="346">
        <v>0</v>
      </c>
      <c r="E15" s="336">
        <f>+C15-D15</f>
        <v>0</v>
      </c>
      <c r="G15" s="339"/>
    </row>
    <row r="16" spans="2:7" ht="24" customHeight="1">
      <c r="B16" s="24" t="s">
        <v>9</v>
      </c>
      <c r="C16" s="217" t="s">
        <v>0</v>
      </c>
      <c r="D16" s="217" t="s">
        <v>1</v>
      </c>
      <c r="E16" s="218" t="s">
        <v>2</v>
      </c>
      <c r="F16" s="207"/>
      <c r="G16" s="219"/>
    </row>
    <row r="17" spans="1:7" ht="14.4" customHeight="1">
      <c r="B17" s="239" t="s">
        <v>92</v>
      </c>
      <c r="C17" s="220"/>
      <c r="D17" s="221"/>
      <c r="E17" s="222"/>
      <c r="F17" s="207"/>
      <c r="G17" s="223"/>
    </row>
    <row r="18" spans="1:7">
      <c r="A18" s="152"/>
      <c r="B18" s="150" t="s">
        <v>4</v>
      </c>
      <c r="C18" s="151">
        <v>0</v>
      </c>
      <c r="D18" s="260">
        <v>0</v>
      </c>
      <c r="E18" s="110">
        <f>+Tableau8344177[[#This Row],[Colonne1]]-Tableau8344177[[#This Row],[Colonne3]]</f>
        <v>0</v>
      </c>
      <c r="G18" s="166"/>
    </row>
    <row r="19" spans="1:7">
      <c r="A19" s="152"/>
      <c r="B19" s="150" t="s">
        <v>80</v>
      </c>
      <c r="C19" s="154">
        <v>0</v>
      </c>
      <c r="D19" s="261">
        <v>0</v>
      </c>
      <c r="E19" s="111">
        <f>+Tableau8344177[[#This Row],[Colonne1]]-Tableau8344177[[#This Row],[Colonne3]]</f>
        <v>0</v>
      </c>
      <c r="G19" s="166"/>
    </row>
    <row r="20" spans="1:7">
      <c r="A20" s="152"/>
      <c r="B20" s="150" t="s">
        <v>81</v>
      </c>
      <c r="C20" s="154">
        <v>0</v>
      </c>
      <c r="D20" s="261">
        <v>0</v>
      </c>
      <c r="E20" s="111">
        <f>+Tableau8344177[[#This Row],[Colonne1]]-Tableau8344177[[#This Row],[Colonne3]]</f>
        <v>0</v>
      </c>
      <c r="G20" s="166"/>
    </row>
    <row r="21" spans="1:7">
      <c r="A21" s="224" t="s">
        <v>8</v>
      </c>
      <c r="B21" s="262"/>
      <c r="C21" s="157"/>
      <c r="D21" s="261"/>
      <c r="E21" s="111">
        <f>+Tableau8344177[[#This Row],[Colonne1]]-Tableau8344177[[#This Row],[Colonne3]]</f>
        <v>0</v>
      </c>
      <c r="G21" s="166"/>
    </row>
    <row r="22" spans="1:7">
      <c r="A22" s="152"/>
      <c r="B22" s="8" t="s">
        <v>7</v>
      </c>
      <c r="C22" s="72">
        <f>SUM(C18:C21)</f>
        <v>0</v>
      </c>
      <c r="D22" s="72">
        <f>SUM(D18:D21)</f>
        <v>0</v>
      </c>
      <c r="E22" s="72">
        <f>SUM(E18:E21)</f>
        <v>0</v>
      </c>
      <c r="G22" s="180"/>
    </row>
    <row r="23" spans="1:7" ht="21.6" customHeight="1">
      <c r="A23" s="152"/>
      <c r="B23" s="24" t="s">
        <v>15</v>
      </c>
      <c r="C23" s="73" t="s">
        <v>0</v>
      </c>
      <c r="D23" s="73" t="s">
        <v>1</v>
      </c>
      <c r="E23" s="74" t="s">
        <v>2</v>
      </c>
      <c r="G23" s="164"/>
    </row>
    <row r="24" spans="1:7">
      <c r="A24" s="152"/>
      <c r="B24" s="109" t="s">
        <v>92</v>
      </c>
      <c r="C24" s="85"/>
      <c r="D24" s="86"/>
      <c r="E24" s="87"/>
      <c r="G24" s="163"/>
    </row>
    <row r="25" spans="1:7">
      <c r="A25" s="152"/>
      <c r="B25" s="150" t="s">
        <v>4</v>
      </c>
      <c r="C25" s="151">
        <v>0</v>
      </c>
      <c r="D25" s="151">
        <v>0</v>
      </c>
      <c r="E25" s="110">
        <f>+Tableau818354278[[#This Row],[Colonne1]]-Tableau818354278[[#This Row],[Colonne3]]</f>
        <v>0</v>
      </c>
      <c r="G25" s="166"/>
    </row>
    <row r="26" spans="1:7">
      <c r="A26" s="152"/>
      <c r="B26" s="150" t="s">
        <v>80</v>
      </c>
      <c r="C26" s="154">
        <v>0</v>
      </c>
      <c r="D26" s="154">
        <v>0</v>
      </c>
      <c r="E26" s="111">
        <f>+Tableau818354278[[#This Row],[Colonne1]]-Tableau818354278[[#This Row],[Colonne3]]</f>
        <v>0</v>
      </c>
      <c r="G26" s="166"/>
    </row>
    <row r="27" spans="1:7">
      <c r="A27" s="152"/>
      <c r="B27" s="150" t="s">
        <v>81</v>
      </c>
      <c r="C27" s="154">
        <v>0</v>
      </c>
      <c r="D27" s="154">
        <v>0</v>
      </c>
      <c r="E27" s="111">
        <f>+Tableau818354278[[#This Row],[Colonne1]]-Tableau818354278[[#This Row],[Colonne3]]</f>
        <v>0</v>
      </c>
      <c r="G27" s="166"/>
    </row>
    <row r="28" spans="1:7" ht="13.95" customHeight="1">
      <c r="A28" s="224" t="s">
        <v>8</v>
      </c>
      <c r="B28" s="156"/>
      <c r="C28" s="157"/>
      <c r="D28" s="157"/>
      <c r="E28" s="112">
        <f>+Tableau818354278[[#This Row],[Colonne1]]-Tableau818354278[[#This Row],[Colonne3]]</f>
        <v>0</v>
      </c>
      <c r="G28" s="166"/>
    </row>
    <row r="29" spans="1:7">
      <c r="A29" s="152"/>
      <c r="B29" s="8" t="s">
        <v>7</v>
      </c>
      <c r="C29" s="72">
        <f>SUM(C25:C28)</f>
        <v>0</v>
      </c>
      <c r="D29" s="72">
        <f>SUM(D25:D28)</f>
        <v>0</v>
      </c>
      <c r="E29" s="72">
        <f>SUM(E25:E28)</f>
        <v>0</v>
      </c>
      <c r="G29" s="167"/>
    </row>
    <row r="30" spans="1:7" ht="21.6" customHeight="1">
      <c r="A30" s="152"/>
      <c r="B30" s="25" t="s">
        <v>16</v>
      </c>
      <c r="C30" s="73" t="s">
        <v>0</v>
      </c>
      <c r="D30" s="73" t="s">
        <v>1</v>
      </c>
      <c r="E30" s="74" t="s">
        <v>2</v>
      </c>
      <c r="G30" s="256"/>
    </row>
    <row r="31" spans="1:7">
      <c r="A31" s="152"/>
      <c r="B31" s="109" t="s">
        <v>92</v>
      </c>
      <c r="C31" s="75"/>
      <c r="D31" s="76"/>
      <c r="E31" s="77"/>
      <c r="G31" s="255"/>
    </row>
    <row r="32" spans="1:7">
      <c r="A32" s="152"/>
      <c r="B32" s="150" t="s">
        <v>4</v>
      </c>
      <c r="C32" s="151">
        <v>0</v>
      </c>
      <c r="D32" s="151">
        <v>0</v>
      </c>
      <c r="E32" s="110">
        <f>+Tableau81819364379[[#This Row],[Colonne1]]-Tableau81819364379[[#This Row],[Colonne3]]</f>
        <v>0</v>
      </c>
      <c r="G32" s="166"/>
    </row>
    <row r="33" spans="1:7">
      <c r="A33" s="152"/>
      <c r="B33" s="150" t="s">
        <v>80</v>
      </c>
      <c r="C33" s="154">
        <v>0</v>
      </c>
      <c r="D33" s="154">
        <v>0</v>
      </c>
      <c r="E33" s="111">
        <f>+Tableau81819364379[[#This Row],[Colonne1]]-Tableau81819364379[[#This Row],[Colonne3]]</f>
        <v>0</v>
      </c>
      <c r="G33" s="166"/>
    </row>
    <row r="34" spans="1:7">
      <c r="A34" s="152"/>
      <c r="B34" s="150" t="s">
        <v>81</v>
      </c>
      <c r="C34" s="154">
        <v>0</v>
      </c>
      <c r="D34" s="154">
        <v>0</v>
      </c>
      <c r="E34" s="111">
        <f>+Tableau81819364379[[#This Row],[Colonne1]]-Tableau81819364379[[#This Row],[Colonne3]]</f>
        <v>0</v>
      </c>
      <c r="G34" s="166"/>
    </row>
    <row r="35" spans="1:7">
      <c r="A35" s="224" t="s">
        <v>8</v>
      </c>
      <c r="B35" s="156"/>
      <c r="C35" s="157"/>
      <c r="D35" s="157"/>
      <c r="E35" s="112">
        <f>+Tableau81819364379[[#This Row],[Colonne1]]-Tableau81819364379[[#This Row],[Colonne3]]</f>
        <v>0</v>
      </c>
      <c r="G35" s="166"/>
    </row>
    <row r="36" spans="1:7">
      <c r="A36" s="152"/>
      <c r="B36" s="8" t="s">
        <v>7</v>
      </c>
      <c r="C36" s="72">
        <f>SUM(C32:C35)</f>
        <v>0</v>
      </c>
      <c r="D36" s="72">
        <f>SUM(D32:D35)</f>
        <v>0</v>
      </c>
      <c r="E36" s="72">
        <f>SUM(E32:E35)</f>
        <v>0</v>
      </c>
      <c r="G36" s="167"/>
    </row>
    <row r="37" spans="1:7" ht="21.6" customHeight="1">
      <c r="A37" s="152"/>
      <c r="B37" s="24" t="s">
        <v>17</v>
      </c>
      <c r="C37" s="208" t="s">
        <v>0</v>
      </c>
      <c r="D37" s="208" t="s">
        <v>1</v>
      </c>
      <c r="E37" s="216" t="s">
        <v>2</v>
      </c>
      <c r="F37" s="207"/>
      <c r="G37" s="254"/>
    </row>
    <row r="38" spans="1:7">
      <c r="A38" s="152"/>
      <c r="B38" s="210" t="s">
        <v>3</v>
      </c>
      <c r="C38" s="211"/>
      <c r="D38" s="212"/>
      <c r="E38" s="213"/>
      <c r="F38" s="207"/>
      <c r="G38" s="255"/>
    </row>
    <row r="39" spans="1:7">
      <c r="A39" s="152"/>
      <c r="B39" s="150" t="s">
        <v>4</v>
      </c>
      <c r="C39" s="151">
        <v>0</v>
      </c>
      <c r="D39" s="151">
        <v>0</v>
      </c>
      <c r="E39" s="158">
        <f>+Tableau8181920374480[[#This Row],[Colonne1]]-Tableau8181920374480[[#This Row],[Colonne3]]</f>
        <v>0</v>
      </c>
      <c r="G39" s="166"/>
    </row>
    <row r="40" spans="1:7">
      <c r="A40" s="152"/>
      <c r="B40" s="150" t="s">
        <v>80</v>
      </c>
      <c r="C40" s="154">
        <v>0</v>
      </c>
      <c r="D40" s="154">
        <v>0</v>
      </c>
      <c r="E40" s="159">
        <f>+Tableau8181920374480[[#This Row],[Colonne1]]-Tableau8181920374480[[#This Row],[Colonne3]]</f>
        <v>0</v>
      </c>
      <c r="G40" s="166"/>
    </row>
    <row r="41" spans="1:7">
      <c r="A41" s="152"/>
      <c r="B41" s="150" t="s">
        <v>81</v>
      </c>
      <c r="C41" s="154">
        <v>0</v>
      </c>
      <c r="D41" s="154">
        <v>0</v>
      </c>
      <c r="E41" s="159">
        <f>+Tableau8181920374480[[#This Row],[Colonne1]]-Tableau8181920374480[[#This Row],[Colonne3]]</f>
        <v>0</v>
      </c>
      <c r="G41" s="166"/>
    </row>
    <row r="42" spans="1:7">
      <c r="A42" s="224" t="s">
        <v>8</v>
      </c>
      <c r="B42" s="156"/>
      <c r="C42" s="157"/>
      <c r="D42" s="157"/>
      <c r="E42" s="160">
        <f>+Tableau8181920374480[[#This Row],[Colonne1]]-Tableau8181920374480[[#This Row],[Colonne3]]</f>
        <v>0</v>
      </c>
      <c r="G42" s="166"/>
    </row>
    <row r="43" spans="1:7">
      <c r="A43" s="152"/>
      <c r="B43" s="206" t="s">
        <v>7</v>
      </c>
      <c r="C43" s="161">
        <f>SUM(C39:C42)</f>
        <v>0</v>
      </c>
      <c r="D43" s="161">
        <f>SUM(D39:D42)</f>
        <v>0</v>
      </c>
      <c r="E43" s="161">
        <f>SUM(E39:E42)</f>
        <v>0</v>
      </c>
      <c r="G43" s="167"/>
    </row>
    <row r="44" spans="1:7" ht="28.2">
      <c r="A44" s="152"/>
      <c r="B44" s="25" t="s">
        <v>18</v>
      </c>
      <c r="C44" s="208" t="s">
        <v>0</v>
      </c>
      <c r="D44" s="208" t="s">
        <v>1</v>
      </c>
      <c r="E44" s="216" t="s">
        <v>2</v>
      </c>
      <c r="G44" s="254"/>
    </row>
    <row r="45" spans="1:7">
      <c r="A45" s="152"/>
      <c r="B45" s="210" t="s">
        <v>92</v>
      </c>
      <c r="C45" s="211"/>
      <c r="D45" s="212"/>
      <c r="E45" s="213"/>
      <c r="F45" s="207"/>
      <c r="G45" s="255"/>
    </row>
    <row r="46" spans="1:7">
      <c r="A46" s="152"/>
      <c r="B46" s="150" t="s">
        <v>4</v>
      </c>
      <c r="C46" s="151">
        <v>0</v>
      </c>
      <c r="D46" s="151">
        <v>0</v>
      </c>
      <c r="E46" s="110">
        <f>+Tableau8181921384581[[#This Row],[Colonne1]]-Tableau8181921384581[[#This Row],[Colonne3]]</f>
        <v>0</v>
      </c>
      <c r="G46" s="166"/>
    </row>
    <row r="47" spans="1:7">
      <c r="A47" s="152"/>
      <c r="B47" s="150" t="s">
        <v>80</v>
      </c>
      <c r="C47" s="154">
        <v>0</v>
      </c>
      <c r="D47" s="154">
        <v>0</v>
      </c>
      <c r="E47" s="111">
        <f>+Tableau8181921384581[[#This Row],[Colonne1]]-Tableau8181921384581[[#This Row],[Colonne3]]</f>
        <v>0</v>
      </c>
      <c r="G47" s="166"/>
    </row>
    <row r="48" spans="1:7">
      <c r="A48" s="152"/>
      <c r="B48" s="150" t="s">
        <v>81</v>
      </c>
      <c r="C48" s="154">
        <v>0</v>
      </c>
      <c r="D48" s="154">
        <v>0</v>
      </c>
      <c r="E48" s="111">
        <f>+Tableau8181921384581[[#This Row],[Colonne1]]-Tableau8181921384581[[#This Row],[Colonne3]]</f>
        <v>0</v>
      </c>
      <c r="G48" s="166"/>
    </row>
    <row r="49" spans="1:7">
      <c r="A49" s="224" t="s">
        <v>8</v>
      </c>
      <c r="B49" s="156"/>
      <c r="C49" s="157"/>
      <c r="D49" s="157"/>
      <c r="E49" s="112">
        <f>+Tableau8181921384581[[#This Row],[Colonne1]]-Tableau8181921384581[[#This Row],[Colonne3]]</f>
        <v>0</v>
      </c>
      <c r="G49" s="166"/>
    </row>
    <row r="50" spans="1:7">
      <c r="A50" s="152"/>
      <c r="B50" s="113" t="s">
        <v>7</v>
      </c>
      <c r="C50" s="161">
        <f>SUM(C46:C49)</f>
        <v>0</v>
      </c>
      <c r="D50" s="161">
        <f>SUM(D46:D49)</f>
        <v>0</v>
      </c>
      <c r="E50" s="161">
        <f>SUM(E46:E49)</f>
        <v>0</v>
      </c>
      <c r="G50" s="167"/>
    </row>
    <row r="51" spans="1:7" ht="21.6" customHeight="1">
      <c r="A51" s="152"/>
      <c r="B51" s="24" t="s">
        <v>19</v>
      </c>
      <c r="C51" s="73" t="s">
        <v>0</v>
      </c>
      <c r="D51" s="73" t="s">
        <v>1</v>
      </c>
      <c r="E51" s="74" t="s">
        <v>2</v>
      </c>
      <c r="G51" s="164"/>
    </row>
    <row r="52" spans="1:7">
      <c r="A52" s="152"/>
      <c r="B52" s="210" t="s">
        <v>92</v>
      </c>
      <c r="C52" s="211"/>
      <c r="D52" s="212"/>
      <c r="E52" s="213"/>
      <c r="F52" s="207"/>
      <c r="G52" s="255"/>
    </row>
    <row r="53" spans="1:7">
      <c r="A53" s="152"/>
      <c r="B53" s="150" t="s">
        <v>4</v>
      </c>
      <c r="C53" s="151">
        <v>0</v>
      </c>
      <c r="D53" s="151">
        <v>0</v>
      </c>
      <c r="E53" s="110">
        <f>+Tableau8181922394682[[#This Row],[Colonne1]]-Tableau8181922394682[[#This Row],[Colonne3]]</f>
        <v>0</v>
      </c>
      <c r="G53" s="166"/>
    </row>
    <row r="54" spans="1:7">
      <c r="A54" s="152"/>
      <c r="B54" s="150" t="s">
        <v>80</v>
      </c>
      <c r="C54" s="154">
        <v>0</v>
      </c>
      <c r="D54" s="154">
        <v>0</v>
      </c>
      <c r="E54" s="111">
        <f>+Tableau8181922394682[[#This Row],[Colonne1]]-Tableau8181922394682[[#This Row],[Colonne3]]</f>
        <v>0</v>
      </c>
      <c r="G54" s="166"/>
    </row>
    <row r="55" spans="1:7">
      <c r="A55" s="152"/>
      <c r="B55" s="150" t="s">
        <v>81</v>
      </c>
      <c r="C55" s="154">
        <v>0</v>
      </c>
      <c r="D55" s="154">
        <v>0</v>
      </c>
      <c r="E55" s="111">
        <f>+Tableau8181922394682[[#This Row],[Colonne1]]-Tableau8181922394682[[#This Row],[Colonne3]]</f>
        <v>0</v>
      </c>
      <c r="G55" s="166"/>
    </row>
    <row r="56" spans="1:7">
      <c r="A56" s="224" t="s">
        <v>8</v>
      </c>
      <c r="B56" s="156"/>
      <c r="C56" s="157"/>
      <c r="D56" s="157"/>
      <c r="E56" s="112">
        <f>+Tableau8181922394682[[#This Row],[Colonne1]]-Tableau8181922394682[[#This Row],[Colonne3]]</f>
        <v>0</v>
      </c>
      <c r="G56" s="166" t="str">
        <f>IF(D56&lt;D55*0.2,"0 $ - déjà réclamé année antérieure"," ")</f>
        <v xml:space="preserve"> </v>
      </c>
    </row>
    <row r="57" spans="1:7">
      <c r="A57" s="152"/>
      <c r="B57" s="206" t="s">
        <v>7</v>
      </c>
      <c r="C57" s="161">
        <f>SUM(C53:C56)</f>
        <v>0</v>
      </c>
      <c r="D57" s="161">
        <f>SUM(D53:D56)</f>
        <v>0</v>
      </c>
      <c r="E57" s="161">
        <f>SUM(E53:E56)</f>
        <v>0</v>
      </c>
      <c r="G57" s="166"/>
    </row>
    <row r="58" spans="1:7" ht="25.8" customHeight="1">
      <c r="A58" s="224"/>
      <c r="B58" s="9" t="s">
        <v>21</v>
      </c>
      <c r="C58" s="78">
        <f>IF('Budget-Dépenses-An 1'!D58+'Budget-Dépenses-An 2 '!D58&gt;0,0,+MIN(0.2*C57))</f>
        <v>0</v>
      </c>
      <c r="D58" s="78">
        <f>IF('Budget-Dépenses-An 1'!D58+'Budget-Dépenses-An 2 '!D58&gt;0,0,+MIN(0.2*D57))</f>
        <v>0</v>
      </c>
      <c r="E58" s="157"/>
      <c r="F58" s="152"/>
      <c r="G58" s="278" t="str">
        <f>IF('Budget-Dépenses-An 1'!D58+'Budget-Dépenses-An 2 '!D58&gt;0,"0 $. Ne peut être réclamé qu'une seule fois: voir années antérieures."," ")</f>
        <v xml:space="preserve"> </v>
      </c>
    </row>
    <row r="59" spans="1:7">
      <c r="A59" s="152"/>
      <c r="B59" s="26"/>
      <c r="C59" s="79"/>
      <c r="D59" s="79"/>
      <c r="E59" s="79"/>
    </row>
    <row r="60" spans="1:7" ht="21.6" customHeight="1">
      <c r="A60" s="152"/>
      <c r="B60" s="24" t="s">
        <v>20</v>
      </c>
      <c r="C60" s="208" t="s">
        <v>0</v>
      </c>
      <c r="D60" s="208" t="s">
        <v>1</v>
      </c>
      <c r="E60" s="216" t="s">
        <v>2</v>
      </c>
      <c r="F60" s="207"/>
      <c r="G60" s="256"/>
    </row>
    <row r="61" spans="1:7">
      <c r="A61" s="152"/>
      <c r="B61" s="210" t="s">
        <v>92</v>
      </c>
      <c r="C61" s="211"/>
      <c r="D61" s="212"/>
      <c r="E61" s="213"/>
      <c r="F61" s="207"/>
      <c r="G61" s="255"/>
    </row>
    <row r="62" spans="1:7">
      <c r="A62" s="152"/>
      <c r="B62" s="150" t="s">
        <v>4</v>
      </c>
      <c r="C62" s="151">
        <v>0</v>
      </c>
      <c r="D62" s="151">
        <v>0</v>
      </c>
      <c r="E62" s="158">
        <f>+Tableau8181923404783[[#This Row],[Colonne1]]-Tableau8181923404783[[#This Row],[Colonne3]]</f>
        <v>0</v>
      </c>
      <c r="G62" s="166"/>
    </row>
    <row r="63" spans="1:7">
      <c r="A63" s="152"/>
      <c r="B63" s="150" t="s">
        <v>5</v>
      </c>
      <c r="C63" s="154">
        <v>0</v>
      </c>
      <c r="D63" s="154">
        <v>0</v>
      </c>
      <c r="E63" s="159">
        <f>+Tableau8181923404783[[#This Row],[Colonne1]]-Tableau8181923404783[[#This Row],[Colonne3]]</f>
        <v>0</v>
      </c>
      <c r="G63" s="166"/>
    </row>
    <row r="64" spans="1:7">
      <c r="A64" s="152"/>
      <c r="B64" s="150" t="s">
        <v>6</v>
      </c>
      <c r="C64" s="154">
        <v>0</v>
      </c>
      <c r="D64" s="154">
        <v>0</v>
      </c>
      <c r="E64" s="159">
        <f>+Tableau8181923404783[[#This Row],[Colonne1]]-Tableau8181923404783[[#This Row],[Colonne3]]</f>
        <v>0</v>
      </c>
      <c r="G64" s="166"/>
    </row>
    <row r="65" spans="1:7">
      <c r="A65" s="224" t="s">
        <v>8</v>
      </c>
      <c r="B65" s="156"/>
      <c r="C65" s="157"/>
      <c r="D65" s="157"/>
      <c r="E65" s="160">
        <f>+Tableau8181923404783[[#This Row],[Colonne1]]-Tableau8181923404783[[#This Row],[Colonne3]]</f>
        <v>0</v>
      </c>
      <c r="G65" s="166"/>
    </row>
    <row r="66" spans="1:7">
      <c r="A66" s="152"/>
      <c r="B66" s="206" t="s">
        <v>7</v>
      </c>
      <c r="C66" s="161">
        <f>SUM(C62:C65)</f>
        <v>0</v>
      </c>
      <c r="D66" s="161">
        <f>SUM(D62:D65)</f>
        <v>0</v>
      </c>
      <c r="E66" s="161">
        <f>SUM(E62:E65)</f>
        <v>0</v>
      </c>
      <c r="G66" s="167"/>
    </row>
    <row r="67" spans="1:7" ht="24" customHeight="1">
      <c r="A67" s="152"/>
      <c r="B67" s="26"/>
      <c r="C67" s="79"/>
      <c r="D67" s="79"/>
      <c r="E67" s="79"/>
      <c r="G67" s="165"/>
    </row>
    <row r="68" spans="1:7">
      <c r="A68" s="152"/>
      <c r="B68" s="10" t="s">
        <v>91</v>
      </c>
      <c r="C68" s="72">
        <f>+C22+C29+C36+C43+C50+C57+C66</f>
        <v>0</v>
      </c>
      <c r="D68" s="72">
        <f>+D22+D29+D36+D43+D50+D57+D66</f>
        <v>0</v>
      </c>
      <c r="E68" s="72">
        <f>+C68-D68</f>
        <v>0</v>
      </c>
      <c r="G68" s="165"/>
    </row>
    <row r="69" spans="1:7" ht="28.8" thickBot="1">
      <c r="A69" s="152"/>
      <c r="B69" s="263" t="s">
        <v>78</v>
      </c>
      <c r="C69" s="81">
        <f>+C22+C29+C36+C43+C50+C58+C66</f>
        <v>0</v>
      </c>
      <c r="D69" s="81">
        <f>+D22+D29+D36+D43+D50+D58+D66</f>
        <v>0</v>
      </c>
      <c r="E69" s="77"/>
      <c r="G69" s="165"/>
    </row>
    <row r="70" spans="1:7" ht="15" thickTop="1">
      <c r="A70" s="152"/>
      <c r="C70" s="88"/>
      <c r="D70" s="88"/>
      <c r="E70" s="88"/>
    </row>
    <row r="71" spans="1:7">
      <c r="A71" s="152"/>
      <c r="C71" s="88"/>
      <c r="D71" s="88"/>
      <c r="E71" s="88"/>
    </row>
    <row r="72" spans="1:7">
      <c r="A72" s="152"/>
      <c r="B72" s="434" t="s">
        <v>33</v>
      </c>
      <c r="C72" s="435"/>
      <c r="D72" s="436"/>
      <c r="E72" s="88"/>
    </row>
    <row r="73" spans="1:7" ht="27.6">
      <c r="A73" s="152"/>
      <c r="B73" s="257" t="s">
        <v>92</v>
      </c>
      <c r="C73" s="237" t="s">
        <v>45</v>
      </c>
      <c r="D73" s="258" t="s">
        <v>46</v>
      </c>
      <c r="E73" s="88"/>
    </row>
    <row r="74" spans="1:7">
      <c r="A74" s="152"/>
      <c r="B74" s="31" t="s">
        <v>4</v>
      </c>
      <c r="C74" s="84">
        <v>0</v>
      </c>
      <c r="D74" s="84">
        <v>0</v>
      </c>
      <c r="E74" s="88"/>
    </row>
    <row r="75" spans="1:7">
      <c r="A75" s="152"/>
      <c r="B75" s="31" t="s">
        <v>80</v>
      </c>
      <c r="C75" s="84">
        <v>0</v>
      </c>
      <c r="D75" s="84">
        <v>0</v>
      </c>
      <c r="E75" s="88"/>
    </row>
    <row r="76" spans="1:7">
      <c r="A76" s="224" t="s">
        <v>8</v>
      </c>
      <c r="B76" s="31"/>
      <c r="C76" s="84"/>
      <c r="D76" s="84"/>
      <c r="E76" s="88"/>
    </row>
    <row r="77" spans="1:7" ht="15" thickBot="1">
      <c r="B77" s="259" t="s">
        <v>7</v>
      </c>
      <c r="C77" s="229">
        <f>SUM(C74:C76)</f>
        <v>0</v>
      </c>
      <c r="D77" s="229">
        <f>SUM(D74:D76)</f>
        <v>0</v>
      </c>
      <c r="E77" s="88"/>
    </row>
    <row r="79" spans="1:7">
      <c r="B79" s="230" t="s">
        <v>93</v>
      </c>
    </row>
  </sheetData>
  <sheetProtection algorithmName="SHA-512" hashValue="4EdEA91BrIJFRAO9NrpIpor9gS3KXoOme8eeAvjBmrOZtuQKOtl+T0gGudrYm6I9Bmli+iOMa/fiKiMUXkYyxg==" saltValue="V+02bBTypNyt+r1m18ylbQ==" spinCount="100000" sheet="1" insertRows="0"/>
  <mergeCells count="10">
    <mergeCell ref="B1:E1"/>
    <mergeCell ref="B3:E3"/>
    <mergeCell ref="B5:E5"/>
    <mergeCell ref="B6:E6"/>
    <mergeCell ref="B7:E7"/>
    <mergeCell ref="B72:D72"/>
    <mergeCell ref="B9:E9"/>
    <mergeCell ref="B10:E10"/>
    <mergeCell ref="B12:E12"/>
    <mergeCell ref="B8:E8"/>
  </mergeCells>
  <printOptions horizontalCentered="1"/>
  <pageMargins left="0.23622047244094491" right="0.23622047244094491" top="0.74803149606299213" bottom="0.74803149606299213" header="0.31496062992125984" footer="0.31496062992125984"/>
  <pageSetup paperSize="5" fitToHeight="0" orientation="portrait" r:id="rId1"/>
  <tableParts count="8">
    <tablePart r:id="rId2"/>
    <tablePart r:id="rId3"/>
    <tablePart r:id="rId4"/>
    <tablePart r:id="rId5"/>
    <tablePart r:id="rId6"/>
    <tablePart r:id="rId7"/>
    <tablePart r:id="rId8"/>
    <tablePart r:id="rId9"/>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11</vt:i4>
      </vt:variant>
    </vt:vector>
  </HeadingPairs>
  <TitlesOfParts>
    <vt:vector size="17" baseType="lpstr">
      <vt:lpstr>Consignes</vt:lpstr>
      <vt:lpstr>Définitions</vt:lpstr>
      <vt:lpstr>Budget total</vt:lpstr>
      <vt:lpstr>Budget-Dépenses-An 1</vt:lpstr>
      <vt:lpstr>Budget-Dépenses-An 2 </vt:lpstr>
      <vt:lpstr>Budget-Dépense-An 3</vt:lpstr>
      <vt:lpstr>'Budget total'!Impression_des_titres</vt:lpstr>
      <vt:lpstr>'Budget-Dépense-An 3'!Impression_des_titres</vt:lpstr>
      <vt:lpstr>'Budget-Dépenses-An 1'!Impression_des_titres</vt:lpstr>
      <vt:lpstr>'Budget-Dépenses-An 2 '!Impression_des_titres</vt:lpstr>
      <vt:lpstr>Volet_1___La_maîtrise_d_une_terminologie_française</vt:lpstr>
      <vt:lpstr>'Budget total'!Zone_d_impression</vt:lpstr>
      <vt:lpstr>'Budget-Dépense-An 3'!Zone_d_impression</vt:lpstr>
      <vt:lpstr>'Budget-Dépenses-An 1'!Zone_d_impression</vt:lpstr>
      <vt:lpstr>'Budget-Dépenses-An 2 '!Zone_d_impression</vt:lpstr>
      <vt:lpstr>Consignes!Zone_d_impression</vt:lpstr>
      <vt:lpstr>Définitions!Zone_d_impression</vt:lpstr>
    </vt:vector>
  </TitlesOfParts>
  <Company>Office québécois de la langue française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Pilon Louise</dc:creator>
  <cp:lastModifiedBy>Pilon Louise</cp:lastModifiedBy>
  <cp:lastPrinted>2021-10-28T17:28:33Z</cp:lastPrinted>
  <dcterms:created xsi:type="dcterms:W3CDTF">2021-08-11T13:26:51Z</dcterms:created>
  <dcterms:modified xsi:type="dcterms:W3CDTF">2021-10-29T14:36:06Z</dcterms:modified>
</cp:coreProperties>
</file>